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taisyti (2)\"/>
    </mc:Choice>
  </mc:AlternateContent>
  <bookViews>
    <workbookView xWindow="0" yWindow="0" windowWidth="15480" windowHeight="8190" tabRatio="240" firstSheet="1" activeTab="1"/>
  </bookViews>
  <sheets>
    <sheet name="2 lentele tūkst. Lt " sheetId="4" r:id="rId1"/>
    <sheet name="2 lentele tūkst. Eur" sheetId="2" r:id="rId2"/>
  </sheets>
  <definedNames>
    <definedName name="OLE_LINK1" localSheetId="1">'2 lentele tūkst. Eur'!$BX$22</definedName>
    <definedName name="OLE_LINK1" localSheetId="0">'2 lentele tūkst. Lt '!$BX$22</definedName>
    <definedName name="_xlnm.Print_Area" localSheetId="1">'2 lentele tūkst. Eur'!$A$1:$CB$77</definedName>
    <definedName name="_xlnm.Print_Area" localSheetId="0">'2 lentele tūkst. Lt '!$A$1:$CB$90</definedName>
    <definedName name="_xlnm.Print_Titles" localSheetId="1">'2 lentele tūkst. Eur'!$9:$11</definedName>
    <definedName name="_xlnm.Print_Titles" localSheetId="0">'2 lentele tūkst. Lt '!$8:$10</definedName>
  </definedNames>
  <calcPr calcId="152511" fullCalcOnLoad="1"/>
</workbook>
</file>

<file path=xl/calcChain.xml><?xml version="1.0" encoding="utf-8"?>
<calcChain xmlns="http://schemas.openxmlformats.org/spreadsheetml/2006/main">
  <c r="Q40" i="2" l="1"/>
  <c r="Q53" i="2"/>
  <c r="Q77" i="2"/>
  <c r="Z40" i="2"/>
  <c r="AA40" i="2"/>
  <c r="AG40" i="2"/>
  <c r="AP40" i="2"/>
  <c r="AQ40" i="2"/>
  <c r="AW40" i="2"/>
  <c r="AW53" i="2"/>
  <c r="BF40" i="2"/>
  <c r="BG40" i="2"/>
  <c r="BM40" i="2"/>
  <c r="BV40" i="2"/>
  <c r="BW40" i="2"/>
  <c r="AF26" i="2"/>
  <c r="AG26" i="2"/>
  <c r="AV26" i="2"/>
  <c r="AV53" i="2"/>
  <c r="AV77" i="2"/>
  <c r="BL26" i="2"/>
  <c r="P75" i="2"/>
  <c r="P76" i="2"/>
  <c r="Q75" i="2"/>
  <c r="Q76" i="2"/>
  <c r="Z75" i="2"/>
  <c r="Z76" i="2"/>
  <c r="AA75" i="2"/>
  <c r="AA76" i="2"/>
  <c r="AF75" i="2"/>
  <c r="AF76" i="2"/>
  <c r="AG75" i="2"/>
  <c r="AG76" i="2"/>
  <c r="AP75" i="2"/>
  <c r="AP76" i="2"/>
  <c r="AQ75" i="2"/>
  <c r="AQ76" i="2"/>
  <c r="AV75" i="2"/>
  <c r="AV76" i="2"/>
  <c r="AW75" i="2"/>
  <c r="AW76" i="2"/>
  <c r="AW77" i="2"/>
  <c r="BF75" i="2"/>
  <c r="BF76" i="2"/>
  <c r="BG75" i="2"/>
  <c r="BG76" i="2"/>
  <c r="BL75" i="2"/>
  <c r="BL76" i="2"/>
  <c r="BM75" i="2"/>
  <c r="BM76" i="2"/>
  <c r="BV75" i="2"/>
  <c r="BV76" i="2"/>
  <c r="BW75" i="2"/>
  <c r="BW76" i="2"/>
  <c r="BT68" i="2"/>
  <c r="BU68" i="2"/>
  <c r="BU75" i="2"/>
  <c r="BU76" i="2"/>
  <c r="BD68" i="2"/>
  <c r="BD75" i="2"/>
  <c r="BD76" i="2"/>
  <c r="AN68" i="2"/>
  <c r="AN75" i="2"/>
  <c r="AN76" i="2"/>
  <c r="X68" i="2"/>
  <c r="X75" i="2"/>
  <c r="X76" i="2"/>
  <c r="Y75" i="2"/>
  <c r="Y76" i="2"/>
  <c r="BE23" i="2"/>
  <c r="AB52" i="2"/>
  <c r="AB53" i="2"/>
  <c r="AB77" i="2"/>
  <c r="L52" i="2"/>
  <c r="L53" i="2"/>
  <c r="L77" i="2"/>
  <c r="N49" i="2"/>
  <c r="N53" i="2"/>
  <c r="N77" i="2"/>
  <c r="Y49" i="2"/>
  <c r="Z49" i="2"/>
  <c r="AA49" i="2"/>
  <c r="AD49" i="2"/>
  <c r="AD53" i="2"/>
  <c r="AD77" i="2"/>
  <c r="AP49" i="2"/>
  <c r="AQ49" i="2"/>
  <c r="AT49" i="2"/>
  <c r="AT53" i="2"/>
  <c r="AT77" i="2"/>
  <c r="BE49" i="2"/>
  <c r="BF49" i="2"/>
  <c r="BG49" i="2"/>
  <c r="BU45" i="2"/>
  <c r="BU46" i="2"/>
  <c r="BT45" i="2"/>
  <c r="BT46" i="2"/>
  <c r="BE45" i="2"/>
  <c r="BE46" i="2"/>
  <c r="BD45" i="2"/>
  <c r="BD46" i="2"/>
  <c r="AO45" i="2"/>
  <c r="AN45" i="2"/>
  <c r="AN46" i="2"/>
  <c r="BT42" i="2"/>
  <c r="BT43" i="2"/>
  <c r="BT38" i="2"/>
  <c r="BU37" i="2"/>
  <c r="BT37" i="2"/>
  <c r="BE37" i="2"/>
  <c r="BD37" i="2"/>
  <c r="AO37" i="2"/>
  <c r="AN37" i="2"/>
  <c r="BU36" i="2"/>
  <c r="BT36" i="2"/>
  <c r="BT35" i="2"/>
  <c r="BU35" i="2"/>
  <c r="BD35" i="2"/>
  <c r="BE35" i="2"/>
  <c r="AN35" i="2"/>
  <c r="AO35" i="2"/>
  <c r="BU31" i="2"/>
  <c r="BT31" i="2"/>
  <c r="BE31" i="2"/>
  <c r="BD31" i="2"/>
  <c r="AO31" i="2"/>
  <c r="AN31" i="2"/>
  <c r="BT28" i="2"/>
  <c r="BU28" i="2"/>
  <c r="BD28" i="2"/>
  <c r="AN28" i="2"/>
  <c r="AN40" i="2"/>
  <c r="AO28" i="2"/>
  <c r="AO40" i="2"/>
  <c r="BU24" i="2"/>
  <c r="BT24" i="2"/>
  <c r="BE24" i="2"/>
  <c r="BD24" i="2"/>
  <c r="AO24" i="2"/>
  <c r="AN24" i="2"/>
  <c r="K49" i="2"/>
  <c r="J49" i="2"/>
  <c r="I49" i="2"/>
  <c r="H49" i="2"/>
  <c r="BT23" i="2"/>
  <c r="BD23" i="2"/>
  <c r="AN23" i="2"/>
  <c r="AO23" i="2"/>
  <c r="P22" i="2"/>
  <c r="X22" i="2"/>
  <c r="Y22" i="2"/>
  <c r="BW22" i="2"/>
  <c r="BT22" i="2"/>
  <c r="BU22" i="2"/>
  <c r="BG22" i="2"/>
  <c r="BD22" i="2"/>
  <c r="BE22" i="2"/>
  <c r="AQ22" i="2"/>
  <c r="BW20" i="2"/>
  <c r="BV20" i="2"/>
  <c r="BU20" i="2"/>
  <c r="BT20" i="2"/>
  <c r="BG20" i="2"/>
  <c r="BF20" i="2"/>
  <c r="BE20" i="2"/>
  <c r="BD20" i="2"/>
  <c r="BD26" i="2"/>
  <c r="AQ20" i="2"/>
  <c r="AQ26" i="2"/>
  <c r="AQ53" i="2"/>
  <c r="AP20" i="2"/>
  <c r="AO20" i="2"/>
  <c r="AN20" i="2"/>
  <c r="BW19" i="2"/>
  <c r="BW26" i="2"/>
  <c r="BW53" i="2"/>
  <c r="BW77" i="2"/>
  <c r="BV19" i="2"/>
  <c r="BV26" i="2"/>
  <c r="BV53" i="2"/>
  <c r="BU19" i="2"/>
  <c r="BU26" i="2"/>
  <c r="BU53" i="2"/>
  <c r="BU77" i="2"/>
  <c r="BT19" i="2"/>
  <c r="BG19" i="2"/>
  <c r="BF19" i="2"/>
  <c r="BF26" i="2"/>
  <c r="BF53" i="2"/>
  <c r="BF77" i="2"/>
  <c r="BE19" i="2"/>
  <c r="BE26" i="2"/>
  <c r="BD19" i="2"/>
  <c r="AQ19" i="2"/>
  <c r="AP19" i="2"/>
  <c r="AP26" i="2"/>
  <c r="AO19" i="2"/>
  <c r="AN19" i="2"/>
  <c r="BT15" i="2"/>
  <c r="P43" i="2"/>
  <c r="Z43" i="2"/>
  <c r="AA43" i="2"/>
  <c r="AF43" i="2"/>
  <c r="AP43" i="2"/>
  <c r="AQ43" i="2"/>
  <c r="AV43" i="2"/>
  <c r="BF43" i="2"/>
  <c r="BG43" i="2"/>
  <c r="BH43" i="2"/>
  <c r="BI43" i="2"/>
  <c r="BJ43" i="2"/>
  <c r="BK43" i="2"/>
  <c r="BL43" i="2"/>
  <c r="BM43" i="2"/>
  <c r="BM53" i="2"/>
  <c r="BN43" i="2"/>
  <c r="BO43" i="2"/>
  <c r="BP43" i="2"/>
  <c r="BQ43" i="2"/>
  <c r="BR43" i="2"/>
  <c r="BS43" i="2"/>
  <c r="BV43" i="2"/>
  <c r="BW43" i="2"/>
  <c r="X48" i="2"/>
  <c r="X49" i="2"/>
  <c r="P64" i="2"/>
  <c r="Y42" i="2"/>
  <c r="Y43" i="2"/>
  <c r="X42" i="2"/>
  <c r="X43" i="2"/>
  <c r="Y37" i="2"/>
  <c r="X37" i="2"/>
  <c r="Y30" i="2"/>
  <c r="X30" i="2"/>
  <c r="Y29" i="2"/>
  <c r="X29" i="2"/>
  <c r="Y24" i="2"/>
  <c r="X24" i="2"/>
  <c r="AN20" i="4"/>
  <c r="AO20" i="4"/>
  <c r="AA22" i="2"/>
  <c r="AA20" i="2"/>
  <c r="Z20" i="2"/>
  <c r="Y20" i="2"/>
  <c r="X20" i="2"/>
  <c r="AA19" i="2"/>
  <c r="AA26" i="2"/>
  <c r="AA53" i="2"/>
  <c r="Z19" i="2"/>
  <c r="Z26" i="2"/>
  <c r="AN17" i="2"/>
  <c r="BG89" i="4"/>
  <c r="BF89" i="4"/>
  <c r="BW88" i="4"/>
  <c r="BW89" i="4"/>
  <c r="BV88" i="4"/>
  <c r="BV89" i="4"/>
  <c r="BT88" i="4"/>
  <c r="BT89" i="4"/>
  <c r="BM88" i="4"/>
  <c r="BM89" i="4"/>
  <c r="BM90" i="4"/>
  <c r="BL88" i="4"/>
  <c r="BL89" i="4"/>
  <c r="BG88" i="4"/>
  <c r="BF88" i="4"/>
  <c r="AW88" i="4"/>
  <c r="AW89" i="4"/>
  <c r="AV88" i="4"/>
  <c r="AV89" i="4"/>
  <c r="AQ88" i="4"/>
  <c r="AQ89" i="4"/>
  <c r="AP88" i="4"/>
  <c r="AP89" i="4"/>
  <c r="AN88" i="4"/>
  <c r="AN89" i="4"/>
  <c r="AG88" i="4"/>
  <c r="AG89" i="4"/>
  <c r="AF88" i="4"/>
  <c r="AF89" i="4"/>
  <c r="AA88" i="4"/>
  <c r="AA89" i="4"/>
  <c r="AA90" i="4"/>
  <c r="Z88" i="4"/>
  <c r="Z89" i="4"/>
  <c r="Y88" i="4"/>
  <c r="Y89" i="4"/>
  <c r="Q88" i="4"/>
  <c r="Q89" i="4"/>
  <c r="Q90" i="4"/>
  <c r="P88" i="4"/>
  <c r="P89" i="4"/>
  <c r="K88" i="4"/>
  <c r="K89" i="4"/>
  <c r="J88" i="4"/>
  <c r="J89" i="4"/>
  <c r="I88" i="4"/>
  <c r="I89" i="4"/>
  <c r="H88" i="4"/>
  <c r="H89" i="4"/>
  <c r="BT80" i="4"/>
  <c r="BU80" i="4"/>
  <c r="BU88" i="4"/>
  <c r="BU89" i="4"/>
  <c r="BD80" i="4"/>
  <c r="BD88" i="4"/>
  <c r="BD89" i="4"/>
  <c r="AN80" i="4"/>
  <c r="AO80" i="4"/>
  <c r="AO88" i="4"/>
  <c r="AO89" i="4"/>
  <c r="X80" i="4"/>
  <c r="X88" i="4"/>
  <c r="X89" i="4"/>
  <c r="BW77" i="4"/>
  <c r="BV77" i="4"/>
  <c r="BL77" i="4"/>
  <c r="BG77" i="4"/>
  <c r="BF77" i="4"/>
  <c r="AV77" i="4"/>
  <c r="AQ77" i="4"/>
  <c r="AP77" i="4"/>
  <c r="AF77" i="4"/>
  <c r="Z77" i="4"/>
  <c r="P77" i="4"/>
  <c r="K77" i="4"/>
  <c r="J77" i="4"/>
  <c r="I77" i="4"/>
  <c r="H77" i="4"/>
  <c r="BW76" i="4"/>
  <c r="BV76" i="4"/>
  <c r="BL76" i="4"/>
  <c r="BG76" i="4"/>
  <c r="BF76" i="4"/>
  <c r="AV76" i="4"/>
  <c r="AQ76" i="4"/>
  <c r="AP76" i="4"/>
  <c r="AF76" i="4"/>
  <c r="Z76" i="4"/>
  <c r="P76" i="4"/>
  <c r="K76" i="4"/>
  <c r="J76" i="4"/>
  <c r="I76" i="4"/>
  <c r="H76" i="4"/>
  <c r="BT75" i="4"/>
  <c r="BT76" i="4"/>
  <c r="BE75" i="4"/>
  <c r="BD75" i="4"/>
  <c r="BD77" i="4"/>
  <c r="AO75" i="4"/>
  <c r="AN75" i="4"/>
  <c r="Y75" i="4"/>
  <c r="Y77" i="4"/>
  <c r="X75" i="4"/>
  <c r="BT74" i="4"/>
  <c r="BT77" i="4"/>
  <c r="BD74" i="4"/>
  <c r="BE74" i="4"/>
  <c r="BE77" i="4"/>
  <c r="AN74" i="4"/>
  <c r="X74" i="4"/>
  <c r="AA74" i="4"/>
  <c r="AA77" i="4"/>
  <c r="BL71" i="4"/>
  <c r="AV71" i="4"/>
  <c r="H71" i="4"/>
  <c r="BW70" i="4"/>
  <c r="BW71" i="4"/>
  <c r="BV70" i="4"/>
  <c r="BV71" i="4"/>
  <c r="BL70" i="4"/>
  <c r="BG70" i="4"/>
  <c r="BG71" i="4"/>
  <c r="BF70" i="4"/>
  <c r="BF71" i="4"/>
  <c r="BD70" i="4"/>
  <c r="BD71" i="4"/>
  <c r="AV70" i="4"/>
  <c r="AQ70" i="4"/>
  <c r="AQ71" i="4"/>
  <c r="AP70" i="4"/>
  <c r="AP71" i="4"/>
  <c r="AF70" i="4"/>
  <c r="AF71" i="4"/>
  <c r="AA70" i="4"/>
  <c r="AA71" i="4"/>
  <c r="Z70" i="4"/>
  <c r="Z71" i="4"/>
  <c r="P70" i="4"/>
  <c r="P71" i="4"/>
  <c r="K70" i="4"/>
  <c r="K71" i="4"/>
  <c r="J70" i="4"/>
  <c r="J71" i="4"/>
  <c r="I70" i="4"/>
  <c r="I71" i="4"/>
  <c r="BU67" i="4"/>
  <c r="BU70" i="4"/>
  <c r="BU71" i="4"/>
  <c r="BT67" i="4"/>
  <c r="BT70" i="4"/>
  <c r="BT71" i="4"/>
  <c r="BE67" i="4"/>
  <c r="BE70" i="4"/>
  <c r="BE71" i="4"/>
  <c r="BD67" i="4"/>
  <c r="AO67" i="4"/>
  <c r="AO70" i="4"/>
  <c r="AO71" i="4"/>
  <c r="AN67" i="4"/>
  <c r="AN70" i="4"/>
  <c r="AN71" i="4"/>
  <c r="Y70" i="4"/>
  <c r="Y71" i="4"/>
  <c r="X67" i="4"/>
  <c r="X70" i="4"/>
  <c r="X71" i="4"/>
  <c r="BW63" i="4"/>
  <c r="BV63" i="4"/>
  <c r="BV64" i="4"/>
  <c r="BV90" i="4"/>
  <c r="BL63" i="4"/>
  <c r="BG63" i="4"/>
  <c r="BF63" i="4"/>
  <c r="AV63" i="4"/>
  <c r="AQ63" i="4"/>
  <c r="AP63" i="4"/>
  <c r="AA63" i="4"/>
  <c r="Z63" i="4"/>
  <c r="Y63" i="4"/>
  <c r="X63" i="4"/>
  <c r="P63" i="4"/>
  <c r="K63" i="4"/>
  <c r="J63" i="4"/>
  <c r="I63" i="4"/>
  <c r="H63" i="4"/>
  <c r="BU62" i="4"/>
  <c r="BT62" i="4"/>
  <c r="BT63" i="4"/>
  <c r="BE62" i="4"/>
  <c r="BD62" i="4"/>
  <c r="AF62" i="4"/>
  <c r="AN62" i="4"/>
  <c r="BU61" i="4"/>
  <c r="BU63" i="4"/>
  <c r="BT61" i="4"/>
  <c r="BE61" i="4"/>
  <c r="BD61" i="4"/>
  <c r="BD63" i="4"/>
  <c r="AF61" i="4"/>
  <c r="AN61" i="4"/>
  <c r="AN63" i="4"/>
  <c r="Y61" i="4"/>
  <c r="X61" i="4"/>
  <c r="BL59" i="4"/>
  <c r="AV59" i="4"/>
  <c r="AV64" i="4"/>
  <c r="AV90" i="4"/>
  <c r="AO59" i="4"/>
  <c r="AF59" i="4"/>
  <c r="Y59" i="4"/>
  <c r="X59" i="4"/>
  <c r="P59" i="4"/>
  <c r="K59" i="4"/>
  <c r="J59" i="4"/>
  <c r="I59" i="4"/>
  <c r="H59" i="4"/>
  <c r="BT58" i="4"/>
  <c r="BT59" i="4"/>
  <c r="BU58" i="4"/>
  <c r="BU59" i="4"/>
  <c r="BE58" i="4"/>
  <c r="BE59" i="4"/>
  <c r="BD58" i="4"/>
  <c r="BD59" i="4"/>
  <c r="AO58" i="4"/>
  <c r="AN58" i="4"/>
  <c r="AN59" i="4"/>
  <c r="BW56" i="4"/>
  <c r="BW64" i="4"/>
  <c r="BW90" i="4"/>
  <c r="BV56" i="4"/>
  <c r="BM56" i="4"/>
  <c r="BM64" i="4"/>
  <c r="BG56" i="4"/>
  <c r="BF56" i="4"/>
  <c r="AW56" i="4"/>
  <c r="AW64" i="4"/>
  <c r="AW90" i="4"/>
  <c r="AQ56" i="4"/>
  <c r="AP56" i="4"/>
  <c r="AG56" i="4"/>
  <c r="AG64" i="4"/>
  <c r="AG90" i="4"/>
  <c r="AA56" i="4"/>
  <c r="AA64" i="4"/>
  <c r="Z56" i="4"/>
  <c r="Q56" i="4"/>
  <c r="Q64" i="4"/>
  <c r="K56" i="4"/>
  <c r="J56" i="4"/>
  <c r="I56" i="4"/>
  <c r="H56" i="4"/>
  <c r="BD53" i="4"/>
  <c r="BE53" i="4"/>
  <c r="AO53" i="4"/>
  <c r="AN53" i="4"/>
  <c r="Y53" i="4"/>
  <c r="X53" i="4"/>
  <c r="BU52" i="4"/>
  <c r="BT52" i="4"/>
  <c r="BE52" i="4"/>
  <c r="BD52" i="4"/>
  <c r="BD56" i="4"/>
  <c r="AO52" i="4"/>
  <c r="AN52" i="4"/>
  <c r="BT51" i="4"/>
  <c r="BU51" i="4"/>
  <c r="BE51" i="4"/>
  <c r="BD51" i="4"/>
  <c r="AN51" i="4"/>
  <c r="AO51" i="4"/>
  <c r="Y51" i="4"/>
  <c r="Y56" i="4"/>
  <c r="X51" i="4"/>
  <c r="BE50" i="4"/>
  <c r="BD50" i="4"/>
  <c r="AO50" i="4"/>
  <c r="AN50" i="4"/>
  <c r="X50" i="4"/>
  <c r="Y50" i="4"/>
  <c r="BT36" i="4"/>
  <c r="BU36" i="4"/>
  <c r="BD36" i="4"/>
  <c r="BE36" i="4"/>
  <c r="AN36" i="4"/>
  <c r="AO36" i="4"/>
  <c r="Y36" i="4"/>
  <c r="X36" i="4"/>
  <c r="X56" i="4"/>
  <c r="X64" i="4"/>
  <c r="X90" i="4"/>
  <c r="BE35" i="4"/>
  <c r="BD35" i="4"/>
  <c r="AN35" i="4"/>
  <c r="AO35" i="4"/>
  <c r="AO56" i="4"/>
  <c r="BE34" i="4"/>
  <c r="BD34" i="4"/>
  <c r="AO34" i="4"/>
  <c r="AN34" i="4"/>
  <c r="AN56" i="4"/>
  <c r="BT33" i="4"/>
  <c r="BU33" i="4"/>
  <c r="BU56" i="4"/>
  <c r="BD33" i="4"/>
  <c r="AN33" i="4"/>
  <c r="AO33" i="4"/>
  <c r="Y33" i="4"/>
  <c r="X33" i="4"/>
  <c r="BW31" i="4"/>
  <c r="BV31" i="4"/>
  <c r="BL31" i="4"/>
  <c r="BL64" i="4"/>
  <c r="BL90" i="4"/>
  <c r="BJ31" i="4"/>
  <c r="BJ64" i="4"/>
  <c r="BJ90" i="4"/>
  <c r="BG31" i="4"/>
  <c r="BG64" i="4"/>
  <c r="AV31" i="4"/>
  <c r="AT31" i="4"/>
  <c r="AT64" i="4"/>
  <c r="AT90" i="4"/>
  <c r="AQ31" i="4"/>
  <c r="AQ64" i="4"/>
  <c r="AQ90" i="4"/>
  <c r="AP31" i="4"/>
  <c r="AF31" i="4"/>
  <c r="AD31" i="4"/>
  <c r="AD64" i="4"/>
  <c r="AD90" i="4"/>
  <c r="AA31" i="4"/>
  <c r="Z31" i="4"/>
  <c r="Z64" i="4"/>
  <c r="P31" i="4"/>
  <c r="P64" i="4"/>
  <c r="N31" i="4"/>
  <c r="N64" i="4"/>
  <c r="N90" i="4"/>
  <c r="K31" i="4"/>
  <c r="J31" i="4"/>
  <c r="J64" i="4"/>
  <c r="J90" i="4"/>
  <c r="I31" i="4"/>
  <c r="H31" i="4"/>
  <c r="BU30" i="4"/>
  <c r="BT30" i="4"/>
  <c r="BE30" i="4"/>
  <c r="BD30" i="4"/>
  <c r="AO30" i="4"/>
  <c r="AN30" i="4"/>
  <c r="BT29" i="4"/>
  <c r="BD29" i="4"/>
  <c r="AO29" i="4"/>
  <c r="AN29" i="4"/>
  <c r="X29" i="4"/>
  <c r="BU28" i="4"/>
  <c r="BT28" i="4"/>
  <c r="BD28" i="4"/>
  <c r="AN28" i="4"/>
  <c r="AO28" i="4"/>
  <c r="AO31" i="4"/>
  <c r="AO64" i="4"/>
  <c r="AO90" i="4"/>
  <c r="X28" i="4"/>
  <c r="X22" i="4"/>
  <c r="Y22" i="4"/>
  <c r="BU20" i="4"/>
  <c r="BT20" i="4"/>
  <c r="BG20" i="4"/>
  <c r="BF20" i="4"/>
  <c r="BF31" i="4"/>
  <c r="BF64" i="4"/>
  <c r="BD20" i="4"/>
  <c r="BU19" i="4"/>
  <c r="BT19" i="4"/>
  <c r="BE19" i="4"/>
  <c r="BD19" i="4"/>
  <c r="AO19" i="4"/>
  <c r="AN19" i="4"/>
  <c r="Y19" i="4"/>
  <c r="X19" i="4"/>
  <c r="BT17" i="4"/>
  <c r="BD17" i="4"/>
  <c r="AN17" i="4"/>
  <c r="AN31" i="4"/>
  <c r="AN64" i="4"/>
  <c r="AN90" i="4"/>
  <c r="X17" i="4"/>
  <c r="BT15" i="4"/>
  <c r="BT31" i="4"/>
  <c r="BD15" i="4"/>
  <c r="AN15" i="4"/>
  <c r="X15" i="4"/>
  <c r="X31" i="4"/>
  <c r="BT63" i="2"/>
  <c r="BT64" i="2"/>
  <c r="BU63" i="2"/>
  <c r="BU65" i="2"/>
  <c r="BT62" i="2"/>
  <c r="BW62" i="2"/>
  <c r="BU56" i="2"/>
  <c r="BU58" i="2"/>
  <c r="BU59" i="2"/>
  <c r="BT56" i="2"/>
  <c r="BT58" i="2"/>
  <c r="BT59" i="2"/>
  <c r="BE56" i="2"/>
  <c r="BE58" i="2"/>
  <c r="BE59" i="2"/>
  <c r="BD56" i="2"/>
  <c r="BD58" i="2"/>
  <c r="BD59" i="2"/>
  <c r="BE42" i="2"/>
  <c r="BE43" i="2"/>
  <c r="BD42" i="2"/>
  <c r="BD43" i="2"/>
  <c r="BD38" i="2"/>
  <c r="BE38" i="2"/>
  <c r="BE36" i="2"/>
  <c r="BD36" i="2"/>
  <c r="BE30" i="2"/>
  <c r="BD30" i="2"/>
  <c r="BE29" i="2"/>
  <c r="BD29" i="2"/>
  <c r="AO56" i="2"/>
  <c r="AO58" i="2"/>
  <c r="AO59" i="2"/>
  <c r="AN56" i="2"/>
  <c r="AN58" i="2"/>
  <c r="AN59" i="2"/>
  <c r="AO42" i="2"/>
  <c r="AO43" i="2"/>
  <c r="AN42" i="2"/>
  <c r="AN43" i="2"/>
  <c r="AO38" i="2"/>
  <c r="AN38" i="2"/>
  <c r="AN36" i="2"/>
  <c r="AO36" i="2"/>
  <c r="AO29" i="2"/>
  <c r="AN29" i="2"/>
  <c r="AO48" i="2"/>
  <c r="AO49" i="2"/>
  <c r="AN48" i="2"/>
  <c r="AN49" i="2"/>
  <c r="Y63" i="2"/>
  <c r="Y65" i="2"/>
  <c r="Y64" i="2"/>
  <c r="X63" i="2"/>
  <c r="X56" i="2"/>
  <c r="X58" i="2"/>
  <c r="X59" i="2"/>
  <c r="Y38" i="2"/>
  <c r="X38" i="2"/>
  <c r="Y36" i="2"/>
  <c r="X36" i="2"/>
  <c r="Y31" i="2"/>
  <c r="X31" i="2"/>
  <c r="X28" i="2"/>
  <c r="Y28" i="2"/>
  <c r="BD48" i="2"/>
  <c r="BD49" i="2"/>
  <c r="Y19" i="2"/>
  <c r="X19" i="2"/>
  <c r="X15" i="2"/>
  <c r="K75" i="2"/>
  <c r="K76" i="2"/>
  <c r="J75" i="2"/>
  <c r="J76" i="2"/>
  <c r="I75" i="2"/>
  <c r="I76" i="2"/>
  <c r="H75" i="2"/>
  <c r="H76" i="2"/>
  <c r="BV65" i="2"/>
  <c r="BL65" i="2"/>
  <c r="BF65" i="2"/>
  <c r="AV65" i="2"/>
  <c r="AP65" i="2"/>
  <c r="AF65" i="2"/>
  <c r="Z65" i="2"/>
  <c r="P65" i="2"/>
  <c r="K65" i="2"/>
  <c r="J65" i="2"/>
  <c r="I65" i="2"/>
  <c r="H65" i="2"/>
  <c r="BV64" i="2"/>
  <c r="BL64" i="2"/>
  <c r="BF64" i="2"/>
  <c r="AV64" i="2"/>
  <c r="AP64" i="2"/>
  <c r="AF64" i="2"/>
  <c r="Z64" i="2"/>
  <c r="K64" i="2"/>
  <c r="J64" i="2"/>
  <c r="I64" i="2"/>
  <c r="H64" i="2"/>
  <c r="BE63" i="2"/>
  <c r="BE65" i="2"/>
  <c r="BD63" i="2"/>
  <c r="BD64" i="2"/>
  <c r="AN63" i="2"/>
  <c r="BD62" i="2"/>
  <c r="BG62" i="2"/>
  <c r="AN62" i="2"/>
  <c r="H59" i="2"/>
  <c r="BW58" i="2"/>
  <c r="BW59" i="2"/>
  <c r="BV58" i="2"/>
  <c r="BV59" i="2"/>
  <c r="BL58" i="2"/>
  <c r="BL59" i="2"/>
  <c r="BG58" i="2"/>
  <c r="BG59" i="2"/>
  <c r="BF58" i="2"/>
  <c r="BF59" i="2"/>
  <c r="AV58" i="2"/>
  <c r="AV59" i="2"/>
  <c r="AQ58" i="2"/>
  <c r="AQ59" i="2"/>
  <c r="AP58" i="2"/>
  <c r="AP59" i="2"/>
  <c r="AF58" i="2"/>
  <c r="AF59" i="2"/>
  <c r="AA58" i="2"/>
  <c r="AA59" i="2"/>
  <c r="Z58" i="2"/>
  <c r="Z59" i="2"/>
  <c r="Y58" i="2"/>
  <c r="Y59" i="2"/>
  <c r="P58" i="2"/>
  <c r="P59" i="2"/>
  <c r="K58" i="2"/>
  <c r="K59" i="2"/>
  <c r="J58" i="2"/>
  <c r="J59" i="2"/>
  <c r="I58" i="2"/>
  <c r="I59" i="2"/>
  <c r="BW46" i="2"/>
  <c r="BV46" i="2"/>
  <c r="BL46" i="2"/>
  <c r="BG46" i="2"/>
  <c r="BF46" i="2"/>
  <c r="AV46" i="2"/>
  <c r="AQ46" i="2"/>
  <c r="AP46" i="2"/>
  <c r="AA46" i="2"/>
  <c r="Z46" i="2"/>
  <c r="P46" i="2"/>
  <c r="K46" i="2"/>
  <c r="J46" i="2"/>
  <c r="I46" i="2"/>
  <c r="H46" i="2"/>
  <c r="Y45" i="2"/>
  <c r="Y46" i="2"/>
  <c r="X45" i="2"/>
  <c r="X46" i="2"/>
  <c r="K43" i="2"/>
  <c r="J43" i="2"/>
  <c r="I43" i="2"/>
  <c r="H43" i="2"/>
  <c r="K40" i="2"/>
  <c r="J40" i="2"/>
  <c r="I40" i="2"/>
  <c r="H40" i="2"/>
  <c r="X35" i="2"/>
  <c r="Y35" i="2"/>
  <c r="AN30" i="2"/>
  <c r="AO30" i="2"/>
  <c r="X23" i="2"/>
  <c r="BT17" i="2"/>
  <c r="BD17" i="2"/>
  <c r="X17" i="2"/>
  <c r="P90" i="4"/>
  <c r="BD31" i="4"/>
  <c r="BD64" i="4"/>
  <c r="BD90" i="4"/>
  <c r="Z90" i="4"/>
  <c r="BG90" i="4"/>
  <c r="AN77" i="4"/>
  <c r="AN76" i="4"/>
  <c r="BD76" i="4"/>
  <c r="H64" i="4"/>
  <c r="H90" i="4"/>
  <c r="AO61" i="4"/>
  <c r="AO63" i="4"/>
  <c r="AF63" i="4"/>
  <c r="AF64" i="4"/>
  <c r="AF90" i="4"/>
  <c r="AO74" i="4"/>
  <c r="Y15" i="4"/>
  <c r="Y31" i="4"/>
  <c r="Y64" i="4"/>
  <c r="Y90" i="4"/>
  <c r="AP64" i="4"/>
  <c r="AP90" i="4"/>
  <c r="BE33" i="4"/>
  <c r="BE56" i="4"/>
  <c r="BE63" i="4"/>
  <c r="BE80" i="4"/>
  <c r="BE88" i="4"/>
  <c r="BE89" i="4"/>
  <c r="X76" i="4"/>
  <c r="X77" i="4"/>
  <c r="Y76" i="4"/>
  <c r="AO77" i="4"/>
  <c r="AO76" i="4"/>
  <c r="X62" i="2"/>
  <c r="BF90" i="4"/>
  <c r="BT56" i="4"/>
  <c r="BT64" i="4"/>
  <c r="BT90" i="4"/>
  <c r="BU31" i="4"/>
  <c r="BU64" i="4"/>
  <c r="I64" i="4"/>
  <c r="I90" i="4"/>
  <c r="AA76" i="4"/>
  <c r="BE20" i="4"/>
  <c r="K64" i="4"/>
  <c r="K90" i="4"/>
  <c r="BU75" i="4"/>
  <c r="BE76" i="4"/>
  <c r="BU77" i="4"/>
  <c r="BU90" i="4"/>
  <c r="BU76" i="4"/>
  <c r="BE31" i="4"/>
  <c r="BE64" i="4"/>
  <c r="BE90" i="4"/>
  <c r="AN22" i="2"/>
  <c r="AO22" i="2"/>
  <c r="AO26" i="2"/>
  <c r="AO53" i="2"/>
  <c r="AO77" i="2"/>
  <c r="BD15" i="2"/>
  <c r="AN15" i="2"/>
  <c r="AN26" i="2"/>
  <c r="AN53" i="2"/>
  <c r="AF46" i="2"/>
  <c r="AO46" i="2"/>
  <c r="BT65" i="2"/>
  <c r="BD65" i="2"/>
  <c r="BE64" i="2"/>
  <c r="BE68" i="2"/>
  <c r="BE75" i="2"/>
  <c r="BE76" i="2"/>
  <c r="AO68" i="2"/>
  <c r="AO75" i="2"/>
  <c r="AO76" i="2"/>
  <c r="BU42" i="2"/>
  <c r="BU43" i="2"/>
  <c r="BU64" i="2"/>
  <c r="BT26" i="2"/>
  <c r="AG53" i="2"/>
  <c r="AG77" i="2"/>
  <c r="BV77" i="2"/>
  <c r="X65" i="2"/>
  <c r="X64" i="2"/>
  <c r="BT40" i="2"/>
  <c r="AF53" i="2"/>
  <c r="AF77" i="2"/>
  <c r="BL53" i="2"/>
  <c r="BL77" i="2"/>
  <c r="BW65" i="2"/>
  <c r="BW64" i="2"/>
  <c r="BG64" i="2"/>
  <c r="BG65" i="2"/>
  <c r="BT75" i="2"/>
  <c r="BT76" i="2"/>
  <c r="AO63" i="2"/>
  <c r="AA62" i="2"/>
  <c r="AA65" i="2"/>
  <c r="BE28" i="2"/>
  <c r="BE40" i="2"/>
  <c r="BU38" i="2"/>
  <c r="BU40" i="2"/>
  <c r="P26" i="2"/>
  <c r="P53" i="2"/>
  <c r="P77" i="2"/>
  <c r="AO64" i="2"/>
  <c r="AO65" i="2"/>
  <c r="AA64" i="2"/>
  <c r="AQ62" i="2"/>
  <c r="AN65" i="2"/>
  <c r="AN77" i="2"/>
  <c r="AN64" i="2"/>
  <c r="AA77" i="2"/>
  <c r="Y40" i="2"/>
  <c r="BD40" i="2"/>
  <c r="BD53" i="2"/>
  <c r="BD77" i="2"/>
  <c r="AP53" i="2"/>
  <c r="AP77" i="2"/>
  <c r="BE53" i="2"/>
  <c r="BE77" i="2"/>
  <c r="BG26" i="2"/>
  <c r="BG53" i="2"/>
  <c r="BG77" i="2"/>
  <c r="X40" i="2"/>
  <c r="BT53" i="2"/>
  <c r="BT77" i="2"/>
  <c r="X26" i="2"/>
  <c r="Z53" i="2"/>
  <c r="Z77" i="2"/>
  <c r="Y26" i="2"/>
  <c r="Y53" i="2"/>
  <c r="Y77" i="2"/>
  <c r="BM77" i="2"/>
  <c r="AQ64" i="2"/>
  <c r="AQ65" i="2"/>
  <c r="AQ77" i="2"/>
  <c r="X53" i="2"/>
  <c r="X77" i="2"/>
  <c r="I77" i="2"/>
  <c r="K77" i="2"/>
  <c r="K26" i="2"/>
  <c r="K53" i="2"/>
  <c r="H26" i="2"/>
  <c r="H53" i="2"/>
  <c r="H77" i="2"/>
  <c r="I26" i="2"/>
  <c r="I53" i="2"/>
  <c r="J26" i="2"/>
  <c r="J53" i="2"/>
  <c r="J77" i="2"/>
</calcChain>
</file>

<file path=xl/sharedStrings.xml><?xml version="1.0" encoding="utf-8"?>
<sst xmlns="http://schemas.openxmlformats.org/spreadsheetml/2006/main" count="736" uniqueCount="177">
  <si>
    <t>tūkst. Lt</t>
  </si>
  <si>
    <t>Programos tikslo kodas</t>
  </si>
  <si>
    <t>Uždavinio kodas</t>
  </si>
  <si>
    <t>Priemonės kodas</t>
  </si>
  <si>
    <t>Priemonės pavadinimas</t>
  </si>
  <si>
    <t>Funkcinės klasifikacijos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</si>
  <si>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</si>
  <si>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</si>
  <si>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</si>
  <si>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</si>
  <si>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</si>
  <si>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</si>
  <si>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01</t>
  </si>
  <si>
    <t>02</t>
  </si>
  <si>
    <t>03</t>
  </si>
  <si>
    <t>04</t>
  </si>
  <si>
    <t>Iš viso uždaviniui</t>
  </si>
  <si>
    <t>Iš viso tikslui</t>
  </si>
  <si>
    <t xml:space="preserve">Iš viso  programai </t>
  </si>
  <si>
    <t>Valstybės biudžetas</t>
  </si>
  <si>
    <t>Savivaldybės biudžetas</t>
  </si>
  <si>
    <t>ES lėšos</t>
  </si>
  <si>
    <t>Kitos lėšos</t>
  </si>
  <si>
    <t>Lėšos pagal finansavimo šaltinius</t>
  </si>
  <si>
    <t>Uždavinio vertinimo kriterijus</t>
  </si>
  <si>
    <t>Pavadinimas</t>
  </si>
  <si>
    <t>Metai</t>
  </si>
  <si>
    <t>Numatomi Savivaldybės biudžeto  asignavimai</t>
  </si>
  <si>
    <t>Paskolų grąžinimas</t>
  </si>
  <si>
    <t>Palūkanų už paskolas mokėjimas</t>
  </si>
  <si>
    <t>188718528</t>
  </si>
  <si>
    <t>Efektyviai organizuoti Savivaldybės darbą, tinkamai įgyvendinant jos funkcijas</t>
  </si>
  <si>
    <t>Sudaryti sąlygas Savivaldybės funkcijoms įgyvendinti</t>
  </si>
  <si>
    <t>Savivaldybės tarybos finansinio, 
ūkinio bei materialinio aptarnavimo užtikrinimas</t>
  </si>
  <si>
    <t>Administracija ( bendrų ekonominių  ir soc. planų ir programų formulavimas, koordinavimas, priežiūra, administravimas ir valdymas)</t>
  </si>
  <si>
    <t>Civilinės būklės aktų registravimas</t>
  </si>
  <si>
    <t>05</t>
  </si>
  <si>
    <t>06</t>
  </si>
  <si>
    <t>Valstybinės kalbos vartojimo
 ir taisyklingumo kontrolė</t>
  </si>
  <si>
    <t>07</t>
  </si>
  <si>
    <t>08</t>
  </si>
  <si>
    <t>Vykdyti valstybines ( perduotas savivaldybei) funkcijas</t>
  </si>
  <si>
    <t>Savivaldybės administracijos direktoriaus rezervo tvarkymo programa</t>
  </si>
  <si>
    <t xml:space="preserve">Prisiimtų finansinių įsipareigojimų valdymas </t>
  </si>
  <si>
    <t>Paskolų ir palūkanų mokėjimas pagal pasirašytas skolų gražinimo sutartis</t>
  </si>
  <si>
    <t>Kokybiškas ir efektyvus auditų atlikimas</t>
  </si>
  <si>
    <t>188731956</t>
  </si>
  <si>
    <t>Užtikrinti visuomenės, materialaus turto ir aplinkos apsaugą, operatyviai ir laiku pasiekti nelaimės vietą, modernizuoti gelbėjimo sistemą, užtikrinti gaisrų prevenciją ir visuomenės švietimą šioje srityje</t>
  </si>
  <si>
    <t>Kelių priežiūros ir plėtros programos lėšos</t>
  </si>
  <si>
    <t>VIP lėšos</t>
  </si>
  <si>
    <t>Privalomojo sveikatos draudimo lėšos</t>
  </si>
  <si>
    <t>Aplinkos apsaugos rėmimo spec. programa</t>
  </si>
  <si>
    <t>09</t>
  </si>
  <si>
    <t>Piliečių prašymams atkurti nuosavybės teises į išlikusį nekilnojamąjį turtą nagrinėti ir sprendimams dėl nuosavybės teisių atkūrimo priimti</t>
  </si>
  <si>
    <t xml:space="preserve">Įstaigų dokumentų,
vnt. </t>
  </si>
  <si>
    <t xml:space="preserve">% dydis,  patvirtintas savivaldybės
 biudžeto asignavimų sumos </t>
  </si>
  <si>
    <t>Kvalifikacijos kėlimas mokymo kursuose,seminaruose,
konferencijose</t>
  </si>
  <si>
    <t>LSA nario mokesčiui 
skirta pinigų suma, tūkst. Lt</t>
  </si>
  <si>
    <t>Grąžinta paskolų, 
tūkst. Lt</t>
  </si>
  <si>
    <t>Sumokėtos palūkanos už paskolas, tūkst. Lt</t>
  </si>
  <si>
    <t>Valstybės biudžeto spec. tikslinė dotacija</t>
  </si>
  <si>
    <t>Poliklinikos pastato Alytuje, Naujoji g. 48, energetinio efektyvumo didinimas, rekonstravimas</t>
  </si>
  <si>
    <t>Savivaldybės dalyvavimas Lietuvos savivaldybių asociacijoje( LSA nario mokestis)</t>
  </si>
  <si>
    <t>Lietuvos seniūnijų asociacijos
 nario mokestis</t>
  </si>
  <si>
    <t>Narystės mokesčių mokėjimas</t>
  </si>
  <si>
    <t>Visuomenės informavimo
 priemonių, vnt.</t>
  </si>
  <si>
    <t>Reklamos ir viešųjų
 užrašų,vnt.</t>
  </si>
  <si>
    <t>Suteikta konsultacijų
 juridiniams ir fiziniams asmenims, vnt.</t>
  </si>
  <si>
    <t>Lietuvos seniūnijų asociacijos 
nario mokestis, tūkst.Lt</t>
  </si>
  <si>
    <t>A0</t>
  </si>
  <si>
    <t>A2</t>
  </si>
  <si>
    <t>A3</t>
  </si>
  <si>
    <t>K1</t>
  </si>
  <si>
    <t>A5</t>
  </si>
  <si>
    <t>P1</t>
  </si>
  <si>
    <t>2 lentelė</t>
  </si>
  <si>
    <t>Gyvenamųjų ir negyvenamųjų patalpų nuoma (pajamos už paslaugas)</t>
  </si>
  <si>
    <t>Dalyvavimas rengiant ir
 vykdant mobilizaciją</t>
  </si>
  <si>
    <t>Per metus patikrinta:</t>
  </si>
  <si>
    <t>Informacinė ir šviečiamoji veikla:
Atminties interneto svetainėje ,vnt.
Suteikta rekomendacijų, vnt.</t>
  </si>
  <si>
    <t xml:space="preserve">
15
70</t>
  </si>
  <si>
    <t xml:space="preserve">
10
75</t>
  </si>
  <si>
    <t xml:space="preserve">
15
77</t>
  </si>
  <si>
    <t>Įregistruota santuokų, vnt</t>
  </si>
  <si>
    <t>Įregistruota ištuokų, vnt</t>
  </si>
  <si>
    <t>Apskaityta santuokų, vnt</t>
  </si>
  <si>
    <t>Apskaityta ištuokų, vnt</t>
  </si>
  <si>
    <t>Ištaisytos, papildytos bylos, vnt</t>
  </si>
  <si>
    <t>Vardo, pavardės keitimo bylos, vnt</t>
  </si>
  <si>
    <t>Įregistruota gimimų, vnt</t>
  </si>
  <si>
    <t>Išduota pakartotinių liudijimų, vnt</t>
  </si>
  <si>
    <t>Apskaityta giminų, vnt</t>
  </si>
  <si>
    <t>Išduota civilinės būklės aktų kopijų, vnt</t>
  </si>
  <si>
    <t>Įvaikinimas, vnt</t>
  </si>
  <si>
    <t>Išduota pažymų apie šeiminę padėtį, vnt</t>
  </si>
  <si>
    <t>Tėvystės pripažinimas, nustatymas, nuginčijimas, vnt</t>
  </si>
  <si>
    <t>Mirčių įregistranvimas, vnt</t>
  </si>
  <si>
    <t>Išduodamų juridinius faktus patvirtinančių dokumentų skaičius, vnt</t>
  </si>
  <si>
    <t>Mobilizacijos plano rengimas ir tikslinimas, vnt</t>
  </si>
  <si>
    <t>Ataskaitų, susijusių su mobilizacija, ruošimas, vnt</t>
  </si>
  <si>
    <t>Ekstremalių situacijų  skaičius, vnt</t>
  </si>
  <si>
    <t>Gyventojų, pasinaudojusių deklaravimo paslauga skaičius, vnt</t>
  </si>
  <si>
    <t>Prižiūrėti, ar teisėtai, efektyviai, ekonomiškai ir rezultatyviai valdomas ir naudojamas savivaldybės turtas, patikėjimo teise valdomas valstybės turtas, kaip vykdomas savivaldybės biudžetas ir naudojami kiti piniginiai ištekliai.</t>
  </si>
  <si>
    <t>Atlikti finansinius ir veiklos auditus, patikrinimus, rengti išvadas.</t>
  </si>
  <si>
    <t>Finansinių ir veiklos 
 auditų, patikrinimų kaita, vnt</t>
  </si>
  <si>
    <t>Pareigybių skaičius, vnt</t>
  </si>
  <si>
    <t>Užtikrinti gyventojų saugumą gesinant gaisrus ir vykdant gelbėjimo darbus</t>
  </si>
  <si>
    <t>Iškvietimų skaičiaus 
kaita, vnt</t>
  </si>
  <si>
    <t>Aprūpinimas priešgaisriniu 
inventoriumi, vnt</t>
  </si>
  <si>
    <t>Darbo užmokestį
 gaunatys asmenys, darbuotojų sk.</t>
  </si>
  <si>
    <t>Kvalifikacijos kėlimas 
dalyvavimas mokymuose, darbuotojų sk.</t>
  </si>
  <si>
    <t>Ugniagesių komandų
 patalpų būklės gerinimas, komandų sk.</t>
  </si>
  <si>
    <t>Darbuotojų sveikatos
 tikrinimas, darbuotojų sk.</t>
  </si>
  <si>
    <t>Buhalterinės programos 
priežiūra, vnt.</t>
  </si>
  <si>
    <t>Gyventojų registro tvarkymas
 ir duomenų teikimas valstybės registrams</t>
  </si>
  <si>
    <t>Savivaldybės biudžeto  patvirtinti asignavimai</t>
  </si>
  <si>
    <t>Savivaldybei priskirtų  archyvinių dokumentų tvarkymas pajamos už paslaugas)</t>
  </si>
  <si>
    <t>Įgyvendintas projektas, vnt</t>
  </si>
  <si>
    <t>A4</t>
  </si>
  <si>
    <t>Užtikrinti finansavimą nenumatytoms išlaidoms dengti</t>
  </si>
  <si>
    <t>Priešgaisrinės saugos organizavimas</t>
  </si>
  <si>
    <t>Operatyviai ir laiku pasiekiama nelaimės vieta, vykdoma gaisrų prevencija</t>
  </si>
  <si>
    <t>Vykdoma visuomenės švietimas, aprūpinama apsaugos ir gelbėjimo įranga</t>
  </si>
  <si>
    <t>Stiprinama ugniagesių komandų materialinė bazė</t>
  </si>
  <si>
    <t>Palaikoma pagrindinius higienos, ergonomikos reikalavimus atitinkanti aplinka</t>
  </si>
  <si>
    <t>Organizuojama kompiuterinių programų priežiūra, darbuotojų sveikatos patikrinimai  ir kitus darbus,kurie užtikrintų priešgaisrinės tarnybos veiklą</t>
  </si>
  <si>
    <t>Įstatymų nustatyta tvarka mokami atlyginimai darbuotojams</t>
  </si>
  <si>
    <t>Keliama darbuotojų kvalifikacija, dalyvaujama įvariuose mokymuose</t>
  </si>
  <si>
    <t xml:space="preserve"> 2014-2016 METŲ SAVIVALDYBĖS VEIKLOS, PAGRINDINIŲ FUNKCIJŲ VYKDYMO, STRATEGIJOS FORMAVIMO IR JOS ĮGYVENDINIMO  PROGRAMOS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</si>
  <si>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TIKSLŲ, UŽDAVINIŲ IR PRIEMONIŲ IŠLAIDŲ SUVESTINĖ</t>
  </si>
  <si>
    <t>Asignavimų valdytojo kodas</t>
  </si>
  <si>
    <t>Civilinės būklės aktų
  registravimas</t>
  </si>
  <si>
    <t>02 PROGRAMA.SAVIVALDYBĖS VEIKLOS, PAGRINDINIŲ FUNKCIJŲ VYKDYMO, STRATEGIJOS FORMAVIMO IR JOS ĮGYVENDINIMO</t>
  </si>
  <si>
    <t>Savivaldos institucijų veiklos
 organizavimas( Savivaldybės taryba)</t>
  </si>
  <si>
    <t>Savivaldybės administracijos veiklos 
programos organizavimas</t>
  </si>
  <si>
    <t>Duomenų teikimas suteiktos valstybės pagalbos registrui</t>
  </si>
  <si>
    <t>Biudžetinių įstaigų pajamos</t>
  </si>
  <si>
    <t>Kiti finansavimo šaltiniai</t>
  </si>
  <si>
    <t>Paskolos lėšos</t>
  </si>
  <si>
    <t>Privatizavimo fondo lėšos</t>
  </si>
  <si>
    <t xml:space="preserve"> Įsigytų objektų už ES lėšas draudimas</t>
  </si>
  <si>
    <t>Gyvenamosios vietos deklaravimo duomenų ir gyvenamosios vietos neturinčių asmenų apskaitos duomenų tvarkymas</t>
  </si>
  <si>
    <t>Savivaldybei priskirtų archyvinių dokumentų tvarkymas</t>
  </si>
  <si>
    <t>Civilinė sauga</t>
  </si>
  <si>
    <t>Valstybės kalbos vartojimo ir taisyklingumo kontrolė</t>
  </si>
  <si>
    <t>Valstybės biudžeto lėšos</t>
  </si>
  <si>
    <t>Savivaldybės biudžeto lėšos</t>
  </si>
  <si>
    <t>Alytaus rajono savivaldybės kontrolės ir audito tarnybos veiklos užtikrinimas</t>
  </si>
  <si>
    <t>Priešgaisrinio inventoriaus įsigijimas, vnt</t>
  </si>
  <si>
    <t>Darbuotojų skaičius, vnt</t>
  </si>
  <si>
    <t>Valstybės lėšų, skirtų ilgalaikiam materialiajam ir nematerialiajam turtui sukurti, įsigyti arba jo vertei padidinti, racionalus panaudojimas</t>
  </si>
  <si>
    <t>Savivaldybei priskirtų  archyvinių dokumentų tvarkymas (pajamos už paslaugas)</t>
  </si>
  <si>
    <t>LSA nario mokesčiui 
skirta pinigų suma, tūkst. Eur</t>
  </si>
  <si>
    <t>Vietos bendruomenių savivaldos
 2013-2015 metų programos
 lėšų vietos bendruomenių sprendimams įgyvendinti</t>
  </si>
  <si>
    <t>A8</t>
  </si>
  <si>
    <t xml:space="preserve"> 2015-2017 METŲ SAVIVALDYBĖS VEIKLOS, PAGRINDINIŲ FUNKCIJŲ VYKDYMO, STRATEGIJOS FORMAVIMO IR JOS ĮGYVENDINIMO  PROGRAMOS                                                                                                                                                                                                                                                   </t>
  </si>
  <si>
    <t>Savivaldybės biudžeto  asignavimų planas</t>
  </si>
  <si>
    <t>tūkst. Eur</t>
  </si>
  <si>
    <t>Perduodamų asmenų prašymų savivaldybės
 struktūriniams padaliniams, tarpininkaujant
 seniūnijoms, skaičius, vnt.</t>
  </si>
  <si>
    <t>Savivaldybės tesiės aktų skelbimas Teisės aktų registre
 ir savivaldybės svetainės  interneto puslapyje, 
įgyvendinimo terminas</t>
  </si>
  <si>
    <t>Teisės aktų nustatytais
 terminais</t>
  </si>
  <si>
    <t>Saugomų dokumentų kiekis,  tiesinių metrų lentynų</t>
  </si>
  <si>
    <t>Saugomų bylų archyve skaičius, vnt</t>
  </si>
  <si>
    <t>Deklaravusių gyvenamąją vietą asmenų skaičius, vnt</t>
  </si>
  <si>
    <t>Seniūnijų, kurioms skiriamas finansavimas, skaičius, vnt</t>
  </si>
  <si>
    <t xml:space="preserve">Savivaldos institucijų veiklos programos įgyvendinimas
 </t>
  </si>
  <si>
    <t>Savivaldybės administracijos veiklos programos organizavimas</t>
  </si>
  <si>
    <t xml:space="preserve"> Įsigytų objektų iš ES lėšų draudimas</t>
  </si>
  <si>
    <t>Valstybinės kalbos vartojimo ir taisyklingumo kontrolė</t>
  </si>
  <si>
    <t>Skatinti vietos bendruomenių savivaldą ir savarankiškumą</t>
  </si>
  <si>
    <t xml:space="preserve">Savivaldybės administracijos direktoriaus rezervas, dydis,  patvirtintas savivaldybės
 biudžeto asignavimų sumos, % </t>
  </si>
  <si>
    <t>Grąžinta paskolų, 
tūkst. Eur</t>
  </si>
  <si>
    <t>Sumokėtos palūkanos už paskolas, tūkst. Eur</t>
  </si>
  <si>
    <t>Savivaldybių išlaidoms, patirtoms pritaikant informacines sistemas euro įvedimui, kompensuoti</t>
  </si>
  <si>
    <t>Kvalifikacijos kėlimas mokymo kursuose,seminaruose,
konferencijose, vnt</t>
  </si>
  <si>
    <t>Užregistruotų aktų skaičius, vnt</t>
  </si>
  <si>
    <t>Asmenų, gavusių paslaugas, skaičius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</si>
</sst>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3" x14ac:knownFonts="1"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9"/>
      <color indexed="8"/>
      <name val="Times New Roman"/>
      <family val="1"/>
      <charset val="186"/>
    </font>
    <font>
      <sz val="8"/>
      <color indexed="9"/>
      <name val="Times New Roman"/>
      <family val="1"/>
      <charset val="186"/>
    </font>
    <font>
      <sz val="8"/>
      <color indexed="42"/>
      <name val="Times New Roman"/>
      <family val="1"/>
      <charset val="186"/>
    </font>
    <font>
      <sz val="8"/>
      <color indexed="8"/>
      <name val="Times New Roman"/>
      <family val="1"/>
      <charset val="186"/>
    </font>
    <font>
      <sz val="8"/>
      <name val="Times New Roman"/>
      <family val="1"/>
    </font>
    <font>
      <sz val="11"/>
      <name val="Times New Roman"/>
      <family val="1"/>
      <charset val="186"/>
    </font>
    <font>
      <sz val="6"/>
      <name val="Times New Roman"/>
      <family val="1"/>
      <charset val="186"/>
    </font>
    <font>
      <sz val="9"/>
      <color indexed="10"/>
      <name val="Times New Roman"/>
      <family val="1"/>
      <charset val="186"/>
    </font>
    <font>
      <sz val="9"/>
      <name val="Times New Roman"/>
      <family val="1"/>
    </font>
    <font>
      <sz val="7"/>
      <name val="Times New Roman"/>
      <family val="1"/>
      <charset val="186"/>
    </font>
    <font>
      <sz val="7"/>
      <color indexed="9"/>
      <name val="Times New Roman"/>
      <family val="1"/>
      <charset val="186"/>
    </font>
    <font>
      <sz val="7"/>
      <name val="Arial"/>
      <family val="2"/>
      <charset val="186"/>
    </font>
    <font>
      <sz val="11"/>
      <name val="Times New Roman"/>
      <family val="1"/>
    </font>
    <font>
      <sz val="8"/>
      <color indexed="10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  <charset val="186"/>
    </font>
    <font>
      <b/>
      <sz val="9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186"/>
    </font>
    <font>
      <sz val="9"/>
      <color indexed="8"/>
      <name val="Times New Roman"/>
      <family val="1"/>
    </font>
    <font>
      <sz val="9"/>
      <color indexed="42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42"/>
        <bgColor indexed="31"/>
      </patternFill>
    </fill>
    <fill>
      <patternFill patternType="solid">
        <fgColor indexed="9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27"/>
      </patternFill>
    </fill>
    <fill>
      <patternFill patternType="solid">
        <fgColor indexed="9"/>
        <bgColor indexed="27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0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NumberFormat="1" applyFont="1" applyAlignment="1">
      <alignment vertical="top"/>
    </xf>
    <xf numFmtId="0" fontId="1" fillId="0" borderId="0" xfId="0" applyFont="1" applyBorder="1" applyAlignment="1">
      <alignment vertical="top"/>
    </xf>
    <xf numFmtId="0" fontId="8" fillId="0" borderId="0" xfId="0" applyFont="1"/>
    <xf numFmtId="0" fontId="1" fillId="0" borderId="0" xfId="0" applyNumberFormat="1" applyFont="1" applyAlignment="1">
      <alignment horizontal="left" vertical="top"/>
    </xf>
    <xf numFmtId="0" fontId="3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left" vertical="center" textRotation="90" wrapText="1"/>
    </xf>
    <xf numFmtId="0" fontId="1" fillId="4" borderId="1" xfId="0" applyFont="1" applyFill="1" applyBorder="1" applyAlignment="1">
      <alignment vertical="top"/>
    </xf>
    <xf numFmtId="49" fontId="6" fillId="3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0" fontId="11" fillId="5" borderId="1" xfId="0" applyFont="1" applyFill="1" applyBorder="1" applyAlignment="1">
      <alignment vertical="top"/>
    </xf>
    <xf numFmtId="0" fontId="4" fillId="0" borderId="1" xfId="0" applyFont="1" applyBorder="1" applyAlignment="1">
      <alignment vertical="top"/>
    </xf>
    <xf numFmtId="49" fontId="6" fillId="3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6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4" fontId="9" fillId="6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6" fillId="8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NumberFormat="1" applyFont="1" applyFill="1" applyAlignment="1">
      <alignment vertical="center"/>
    </xf>
    <xf numFmtId="164" fontId="10" fillId="0" borderId="0" xfId="0" applyNumberFormat="1" applyFont="1" applyFill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9" fontId="6" fillId="0" borderId="1" xfId="0" applyNumberFormat="1" applyFont="1" applyBorder="1" applyAlignment="1">
      <alignment horizontal="center" vertical="center"/>
    </xf>
    <xf numFmtId="49" fontId="6" fillId="9" borderId="1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vertical="top"/>
    </xf>
    <xf numFmtId="164" fontId="8" fillId="0" borderId="1" xfId="0" applyNumberFormat="1" applyFont="1" applyBorder="1" applyAlignment="1">
      <alignment horizontal="center" vertical="top"/>
    </xf>
    <xf numFmtId="164" fontId="8" fillId="6" borderId="1" xfId="0" applyNumberFormat="1" applyFont="1" applyFill="1" applyBorder="1" applyAlignment="1">
      <alignment horizontal="center" vertical="top"/>
    </xf>
    <xf numFmtId="164" fontId="8" fillId="6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/>
    </xf>
    <xf numFmtId="2" fontId="8" fillId="6" borderId="1" xfId="0" applyNumberFormat="1" applyFont="1" applyFill="1" applyBorder="1" applyAlignment="1">
      <alignment horizontal="center" vertical="top"/>
    </xf>
    <xf numFmtId="2" fontId="9" fillId="6" borderId="1" xfId="0" applyNumberFormat="1" applyFont="1" applyFill="1" applyBorder="1" applyAlignment="1">
      <alignment horizontal="center" vertical="top"/>
    </xf>
    <xf numFmtId="164" fontId="9" fillId="6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Fill="1" applyBorder="1" applyAlignment="1">
      <alignment horizontal="center" vertical="top"/>
    </xf>
    <xf numFmtId="2" fontId="9" fillId="0" borderId="1" xfId="0" applyNumberFormat="1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right" vertical="center"/>
    </xf>
    <xf numFmtId="49" fontId="13" fillId="10" borderId="1" xfId="0" applyNumberFormat="1" applyFont="1" applyFill="1" applyBorder="1" applyAlignment="1">
      <alignment horizontal="left" vertical="top"/>
    </xf>
    <xf numFmtId="0" fontId="3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164" fontId="8" fillId="0" borderId="1" xfId="0" applyNumberFormat="1" applyFont="1" applyFill="1" applyBorder="1" applyAlignment="1">
      <alignment horizontal="center" vertical="top" wrapText="1"/>
    </xf>
    <xf numFmtId="0" fontId="15" fillId="10" borderId="1" xfId="0" applyFont="1" applyFill="1" applyBorder="1" applyAlignment="1">
      <alignment horizontal="center" vertical="top" textRotation="90"/>
    </xf>
    <xf numFmtId="164" fontId="9" fillId="0" borderId="1" xfId="0" applyNumberFormat="1" applyFont="1" applyFill="1" applyBorder="1" applyAlignment="1">
      <alignment horizontal="center" vertical="top" wrapText="1"/>
    </xf>
    <xf numFmtId="164" fontId="12" fillId="0" borderId="1" xfId="0" applyNumberFormat="1" applyFont="1" applyFill="1" applyBorder="1" applyAlignment="1">
      <alignment horizontal="center" vertical="top"/>
    </xf>
    <xf numFmtId="164" fontId="8" fillId="10" borderId="1" xfId="0" applyNumberFormat="1" applyFont="1" applyFill="1" applyBorder="1" applyAlignment="1">
      <alignment horizontal="center" vertical="top"/>
    </xf>
    <xf numFmtId="0" fontId="8" fillId="10" borderId="1" xfId="0" applyFont="1" applyFill="1" applyBorder="1" applyAlignment="1">
      <alignment horizontal="center" vertical="top"/>
    </xf>
    <xf numFmtId="164" fontId="16" fillId="10" borderId="1" xfId="0" applyNumberFormat="1" applyFont="1" applyFill="1" applyBorder="1" applyAlignment="1">
      <alignment horizontal="center" vertical="top"/>
    </xf>
    <xf numFmtId="164" fontId="8" fillId="11" borderId="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distributed" wrapText="1"/>
    </xf>
    <xf numFmtId="0" fontId="1" fillId="0" borderId="1" xfId="0" applyFont="1" applyBorder="1" applyAlignment="1">
      <alignment horizontal="left" vertical="top" indent="1"/>
    </xf>
    <xf numFmtId="0" fontId="11" fillId="7" borderId="1" xfId="0" applyFont="1" applyFill="1" applyBorder="1" applyAlignment="1">
      <alignment vertical="top"/>
    </xf>
    <xf numFmtId="0" fontId="12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/>
    <xf numFmtId="164" fontId="1" fillId="5" borderId="1" xfId="0" applyNumberFormat="1" applyFont="1" applyFill="1" applyBorder="1" applyAlignment="1">
      <alignment vertical="center"/>
    </xf>
    <xf numFmtId="0" fontId="18" fillId="0" borderId="0" xfId="0" applyFont="1" applyAlignment="1">
      <alignment vertical="top" textRotation="90"/>
    </xf>
    <xf numFmtId="0" fontId="18" fillId="0" borderId="0" xfId="0" applyFont="1" applyBorder="1" applyAlignment="1">
      <alignment horizontal="center" vertical="top" textRotation="90" wrapText="1"/>
    </xf>
    <xf numFmtId="0" fontId="18" fillId="10" borderId="1" xfId="0" applyFont="1" applyFill="1" applyBorder="1" applyAlignment="1">
      <alignment horizontal="left" vertical="top" textRotation="90"/>
    </xf>
    <xf numFmtId="0" fontId="18" fillId="0" borderId="1" xfId="0" applyFont="1" applyFill="1" applyBorder="1" applyAlignment="1">
      <alignment horizontal="left" vertical="top" textRotation="90" wrapText="1"/>
    </xf>
    <xf numFmtId="164" fontId="18" fillId="0" borderId="0" xfId="0" applyNumberFormat="1" applyFont="1" applyAlignment="1">
      <alignment vertical="center" textRotation="90"/>
    </xf>
    <xf numFmtId="164" fontId="19" fillId="0" borderId="0" xfId="0" applyNumberFormat="1" applyFont="1" applyFill="1" applyAlignment="1">
      <alignment vertical="center" textRotation="90"/>
    </xf>
    <xf numFmtId="0" fontId="20" fillId="0" borderId="0" xfId="0" applyFont="1" applyAlignment="1">
      <alignment vertical="center" textRotation="90"/>
    </xf>
    <xf numFmtId="0" fontId="20" fillId="0" borderId="0" xfId="0" applyFont="1" applyAlignment="1">
      <alignment textRotation="90"/>
    </xf>
    <xf numFmtId="0" fontId="18" fillId="0" borderId="0" xfId="0" applyFont="1" applyAlignment="1">
      <alignment textRotation="90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 wrapText="1"/>
    </xf>
    <xf numFmtId="49" fontId="18" fillId="0" borderId="1" xfId="0" applyNumberFormat="1" applyFont="1" applyBorder="1" applyAlignment="1">
      <alignment horizontal="center" vertical="top" textRotation="90"/>
    </xf>
    <xf numFmtId="49" fontId="15" fillId="0" borderId="1" xfId="0" applyNumberFormat="1" applyFont="1" applyBorder="1" applyAlignment="1">
      <alignment horizontal="center" vertical="top" textRotation="90"/>
    </xf>
    <xf numFmtId="0" fontId="1" fillId="0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vertical="top"/>
    </xf>
    <xf numFmtId="0" fontId="1" fillId="5" borderId="1" xfId="0" applyFont="1" applyFill="1" applyBorder="1" applyAlignment="1">
      <alignment vertical="top"/>
    </xf>
    <xf numFmtId="1" fontId="13" fillId="0" borderId="1" xfId="0" applyNumberFormat="1" applyFont="1" applyBorder="1" applyAlignment="1">
      <alignment horizontal="center" vertical="top" wrapText="1"/>
    </xf>
    <xf numFmtId="1" fontId="23" fillId="0" borderId="1" xfId="0" applyNumberFormat="1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Continuous" vertical="top"/>
    </xf>
    <xf numFmtId="1" fontId="1" fillId="0" borderId="1" xfId="0" applyNumberFormat="1" applyFont="1" applyBorder="1" applyAlignment="1">
      <alignment horizontal="centerContinuous" vertical="top" wrapText="1"/>
    </xf>
    <xf numFmtId="1" fontId="1" fillId="11" borderId="1" xfId="0" applyNumberFormat="1" applyFont="1" applyFill="1" applyBorder="1" applyAlignment="1">
      <alignment horizontal="centerContinuous" vertical="top" wrapText="1"/>
    </xf>
    <xf numFmtId="1" fontId="1" fillId="0" borderId="1" xfId="0" applyNumberFormat="1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3" fillId="1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/>
    </xf>
    <xf numFmtId="164" fontId="25" fillId="6" borderId="1" xfId="0" applyNumberFormat="1" applyFont="1" applyFill="1" applyBorder="1" applyAlignment="1">
      <alignment horizontal="center" vertical="top"/>
    </xf>
    <xf numFmtId="164" fontId="25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1" fontId="1" fillId="0" borderId="1" xfId="0" applyNumberFormat="1" applyFont="1" applyFill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horizontal="center" vertical="top"/>
    </xf>
    <xf numFmtId="1" fontId="1" fillId="11" borderId="1" xfId="0" applyNumberFormat="1" applyFont="1" applyFill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/>
    </xf>
    <xf numFmtId="1" fontId="1" fillId="0" borderId="1" xfId="0" applyNumberFormat="1" applyFont="1" applyBorder="1" applyAlignment="1">
      <alignment vertical="top" wrapText="1"/>
    </xf>
    <xf numFmtId="164" fontId="12" fillId="0" borderId="1" xfId="0" applyNumberFormat="1" applyFont="1" applyFill="1" applyBorder="1" applyAlignment="1">
      <alignment vertical="top"/>
    </xf>
    <xf numFmtId="49" fontId="17" fillId="0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top"/>
    </xf>
    <xf numFmtId="0" fontId="18" fillId="0" borderId="1" xfId="0" applyFont="1" applyFill="1" applyBorder="1" applyAlignment="1">
      <alignment horizontal="center" vertical="top" textRotation="90" wrapText="1"/>
    </xf>
    <xf numFmtId="49" fontId="13" fillId="10" borderId="1" xfId="0" applyNumberFormat="1" applyFont="1" applyFill="1" applyBorder="1" applyAlignment="1">
      <alignment horizontal="center" vertical="top"/>
    </xf>
    <xf numFmtId="49" fontId="6" fillId="3" borderId="1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18" fillId="10" borderId="1" xfId="0" applyFont="1" applyFill="1" applyBorder="1" applyAlignment="1">
      <alignment horizontal="center" vertical="top" textRotation="90"/>
    </xf>
    <xf numFmtId="49" fontId="26" fillId="0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right" vertical="top"/>
    </xf>
    <xf numFmtId="0" fontId="6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vertical="center" textRotation="90" wrapText="1"/>
    </xf>
    <xf numFmtId="0" fontId="1" fillId="0" borderId="1" xfId="0" applyFont="1" applyFill="1" applyBorder="1" applyAlignment="1">
      <alignment horizontal="left" vertical="center" wrapText="1" indent="1"/>
    </xf>
    <xf numFmtId="49" fontId="6" fillId="12" borderId="1" xfId="0" applyNumberFormat="1" applyFont="1" applyFill="1" applyBorder="1" applyAlignment="1">
      <alignment horizontal="left" vertical="top"/>
    </xf>
    <xf numFmtId="0" fontId="22" fillId="5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top"/>
    </xf>
    <xf numFmtId="49" fontId="6" fillId="3" borderId="1" xfId="0" applyNumberFormat="1" applyFont="1" applyFill="1" applyBorder="1" applyAlignment="1">
      <alignment vertical="top"/>
    </xf>
    <xf numFmtId="0" fontId="7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0" fontId="23" fillId="0" borderId="1" xfId="0" applyFont="1" applyBorder="1" applyAlignment="1">
      <alignment vertical="top" wrapText="1"/>
    </xf>
    <xf numFmtId="0" fontId="7" fillId="0" borderId="1" xfId="0" applyFont="1" applyFill="1" applyBorder="1" applyAlignment="1">
      <alignment horizontal="left" vertical="top"/>
    </xf>
    <xf numFmtId="0" fontId="7" fillId="0" borderId="0" xfId="0" applyFont="1" applyBorder="1" applyAlignment="1">
      <alignment vertical="top" wrapText="1"/>
    </xf>
    <xf numFmtId="0" fontId="1" fillId="0" borderId="0" xfId="0" applyFont="1" applyAlignment="1">
      <alignment horizontal="center" vertical="center" textRotation="90"/>
    </xf>
    <xf numFmtId="0" fontId="28" fillId="0" borderId="0" xfId="0" applyFont="1" applyAlignment="1">
      <alignment vertical="top"/>
    </xf>
    <xf numFmtId="164" fontId="8" fillId="10" borderId="1" xfId="0" applyNumberFormat="1" applyFont="1" applyFill="1" applyBorder="1" applyAlignment="1">
      <alignment vertical="top"/>
    </xf>
    <xf numFmtId="0" fontId="17" fillId="0" borderId="1" xfId="0" applyFont="1" applyBorder="1" applyAlignment="1">
      <alignment horizontal="center" vertical="top" wrapText="1"/>
    </xf>
    <xf numFmtId="0" fontId="31" fillId="10" borderId="1" xfId="0" applyFont="1" applyFill="1" applyBorder="1" applyAlignment="1">
      <alignment vertical="top" wrapText="1"/>
    </xf>
    <xf numFmtId="0" fontId="27" fillId="0" borderId="0" xfId="0" applyFont="1" applyBorder="1" applyAlignment="1">
      <alignment horizontal="center" vertical="top" wrapText="1"/>
    </xf>
    <xf numFmtId="0" fontId="15" fillId="10" borderId="2" xfId="0" applyFont="1" applyFill="1" applyBorder="1" applyAlignment="1">
      <alignment horizontal="center" vertical="top" textRotation="90"/>
    </xf>
    <xf numFmtId="0" fontId="3" fillId="10" borderId="1" xfId="0" applyFont="1" applyFill="1" applyBorder="1" applyAlignment="1">
      <alignment horizontal="left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30" fillId="5" borderId="1" xfId="0" applyFont="1" applyFill="1" applyBorder="1" applyAlignment="1">
      <alignment vertical="top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17" fillId="0" borderId="3" xfId="0" applyFont="1" applyBorder="1" applyAlignment="1">
      <alignment vertical="top" wrapText="1"/>
    </xf>
    <xf numFmtId="2" fontId="17" fillId="0" borderId="0" xfId="0" applyNumberFormat="1" applyFont="1" applyAlignment="1">
      <alignment vertical="top"/>
    </xf>
    <xf numFmtId="1" fontId="17" fillId="0" borderId="4" xfId="0" applyNumberFormat="1" applyFont="1" applyFill="1" applyBorder="1" applyAlignment="1">
      <alignment horizontal="center" vertical="top" wrapText="1"/>
    </xf>
    <xf numFmtId="1" fontId="17" fillId="0" borderId="4" xfId="0" applyNumberFormat="1" applyFont="1" applyFill="1" applyBorder="1" applyAlignment="1">
      <alignment horizontal="center" vertical="top"/>
    </xf>
    <xf numFmtId="1" fontId="17" fillId="0" borderId="4" xfId="0" applyNumberFormat="1" applyFont="1" applyBorder="1" applyAlignment="1">
      <alignment horizontal="center" vertical="top"/>
    </xf>
    <xf numFmtId="1" fontId="17" fillId="0" borderId="1" xfId="0" applyNumberFormat="1" applyFont="1" applyFill="1" applyBorder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29" fillId="0" borderId="1" xfId="0" applyFont="1" applyBorder="1" applyAlignment="1">
      <alignment vertical="top" wrapText="1"/>
    </xf>
    <xf numFmtId="1" fontId="17" fillId="0" borderId="5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6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1" fontId="17" fillId="0" borderId="2" xfId="0" applyNumberFormat="1" applyFont="1" applyBorder="1" applyAlignment="1">
      <alignment horizontal="center" vertical="top" wrapText="1"/>
    </xf>
    <xf numFmtId="1" fontId="8" fillId="0" borderId="1" xfId="0" applyNumberFormat="1" applyFont="1" applyBorder="1" applyAlignment="1">
      <alignment horizontal="center" vertical="top" wrapText="1"/>
    </xf>
    <xf numFmtId="1" fontId="9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vertical="top" wrapText="1"/>
    </xf>
    <xf numFmtId="0" fontId="8" fillId="0" borderId="0" xfId="0" applyFont="1" applyAlignment="1">
      <alignment horizontal="center" vertical="top"/>
    </xf>
    <xf numFmtId="0" fontId="8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vertical="center"/>
    </xf>
    <xf numFmtId="0" fontId="17" fillId="0" borderId="1" xfId="0" applyFont="1" applyBorder="1" applyAlignment="1">
      <alignment vertical="top" wrapText="1"/>
    </xf>
    <xf numFmtId="0" fontId="17" fillId="0" borderId="1" xfId="0" applyFont="1" applyFill="1" applyBorder="1" applyAlignment="1">
      <alignment horizontal="center" vertical="top" wrapText="1"/>
    </xf>
    <xf numFmtId="1" fontId="8" fillId="0" borderId="1" xfId="0" applyNumberFormat="1" applyFont="1" applyBorder="1" applyAlignment="1">
      <alignment horizontal="left" vertical="top" wrapText="1"/>
    </xf>
    <xf numFmtId="1" fontId="8" fillId="11" borderId="1" xfId="0" applyNumberFormat="1" applyFont="1" applyFill="1" applyBorder="1" applyAlignment="1">
      <alignment horizontal="center" vertical="top" wrapText="1"/>
    </xf>
    <xf numFmtId="0" fontId="8" fillId="0" borderId="3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center" wrapText="1"/>
    </xf>
    <xf numFmtId="0" fontId="28" fillId="0" borderId="0" xfId="0" applyFont="1" applyBorder="1" applyAlignment="1">
      <alignment vertical="top"/>
    </xf>
    <xf numFmtId="0" fontId="28" fillId="0" borderId="0" xfId="0" applyFont="1" applyBorder="1" applyAlignment="1">
      <alignment vertical="top" wrapText="1"/>
    </xf>
    <xf numFmtId="0" fontId="32" fillId="10" borderId="1" xfId="0" applyFont="1" applyFill="1" applyBorder="1" applyAlignment="1">
      <alignment vertical="top" wrapText="1"/>
    </xf>
    <xf numFmtId="0" fontId="8" fillId="0" borderId="0" xfId="0" applyFont="1" applyBorder="1" applyAlignment="1">
      <alignment vertical="top" wrapText="1"/>
    </xf>
    <xf numFmtId="0" fontId="32" fillId="0" borderId="1" xfId="0" applyFont="1" applyFill="1" applyBorder="1" applyAlignment="1">
      <alignment horizontal="left" vertical="top" wrapText="1"/>
    </xf>
    <xf numFmtId="164" fontId="6" fillId="0" borderId="1" xfId="0" applyNumberFormat="1" applyFont="1" applyFill="1" applyBorder="1" applyAlignment="1">
      <alignment horizontal="center" vertical="top"/>
    </xf>
    <xf numFmtId="0" fontId="28" fillId="0" borderId="0" xfId="0" applyFont="1" applyBorder="1" applyAlignment="1">
      <alignment horizontal="center" vertical="top"/>
    </xf>
    <xf numFmtId="0" fontId="27" fillId="0" borderId="0" xfId="0" applyFont="1" applyAlignment="1">
      <alignment horizontal="center" vertical="top" wrapText="1"/>
    </xf>
    <xf numFmtId="0" fontId="27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textRotation="90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vertical="top" textRotation="90" wrapText="1"/>
    </xf>
    <xf numFmtId="0" fontId="18" fillId="0" borderId="1" xfId="0" applyFont="1" applyBorder="1" applyAlignment="1">
      <alignment horizontal="center" vertical="top" textRotation="90"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textRotation="90" wrapText="1"/>
    </xf>
    <xf numFmtId="0" fontId="5" fillId="8" borderId="3" xfId="0" applyFont="1" applyFill="1" applyBorder="1" applyAlignment="1">
      <alignment horizontal="left" vertical="top" wrapText="1"/>
    </xf>
    <xf numFmtId="0" fontId="5" fillId="8" borderId="6" xfId="0" applyFont="1" applyFill="1" applyBorder="1" applyAlignment="1">
      <alignment horizontal="left" vertical="top" wrapText="1"/>
    </xf>
    <xf numFmtId="0" fontId="5" fillId="8" borderId="7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/>
    </xf>
    <xf numFmtId="0" fontId="18" fillId="10" borderId="2" xfId="0" applyFont="1" applyFill="1" applyBorder="1" applyAlignment="1">
      <alignment horizontal="center" vertical="top" textRotation="90"/>
    </xf>
    <xf numFmtId="0" fontId="18" fillId="10" borderId="5" xfId="0" applyFont="1" applyFill="1" applyBorder="1" applyAlignment="1">
      <alignment horizontal="center" vertical="top" textRotation="90"/>
    </xf>
    <xf numFmtId="0" fontId="7" fillId="9" borderId="1" xfId="0" applyFont="1" applyFill="1" applyBorder="1" applyAlignment="1">
      <alignment horizontal="left" vertical="top"/>
    </xf>
    <xf numFmtId="49" fontId="6" fillId="3" borderId="2" xfId="0" applyNumberFormat="1" applyFont="1" applyFill="1" applyBorder="1" applyAlignment="1">
      <alignment horizontal="center" vertical="top" wrapText="1"/>
    </xf>
    <xf numFmtId="49" fontId="6" fillId="3" borderId="5" xfId="0" applyNumberFormat="1" applyFont="1" applyFill="1" applyBorder="1" applyAlignment="1">
      <alignment horizontal="center" vertical="top" wrapText="1"/>
    </xf>
    <xf numFmtId="49" fontId="6" fillId="9" borderId="2" xfId="0" applyNumberFormat="1" applyFont="1" applyFill="1" applyBorder="1" applyAlignment="1">
      <alignment horizontal="center" vertical="top" wrapText="1"/>
    </xf>
    <xf numFmtId="49" fontId="6" fillId="9" borderId="5" xfId="0" applyNumberFormat="1" applyFont="1" applyFill="1" applyBorder="1" applyAlignment="1">
      <alignment horizontal="center" vertical="top" wrapText="1"/>
    </xf>
    <xf numFmtId="49" fontId="6" fillId="10" borderId="2" xfId="0" applyNumberFormat="1" applyFont="1" applyFill="1" applyBorder="1" applyAlignment="1">
      <alignment horizontal="center" vertical="top" wrapText="1"/>
    </xf>
    <xf numFmtId="49" fontId="6" fillId="10" borderId="5" xfId="0" applyNumberFormat="1" applyFont="1" applyFill="1" applyBorder="1" applyAlignment="1">
      <alignment horizontal="center" vertical="top" wrapText="1"/>
    </xf>
    <xf numFmtId="49" fontId="13" fillId="10" borderId="2" xfId="0" applyNumberFormat="1" applyFont="1" applyFill="1" applyBorder="1" applyAlignment="1">
      <alignment horizontal="center" vertical="top"/>
    </xf>
    <xf numFmtId="49" fontId="13" fillId="10" borderId="5" xfId="0" applyNumberFormat="1" applyFont="1" applyFill="1" applyBorder="1" applyAlignment="1">
      <alignment horizontal="center" vertical="top"/>
    </xf>
    <xf numFmtId="0" fontId="15" fillId="10" borderId="2" xfId="0" applyFont="1" applyFill="1" applyBorder="1" applyAlignment="1">
      <alignment horizontal="center" vertical="top" textRotation="90"/>
    </xf>
    <xf numFmtId="0" fontId="15" fillId="10" borderId="5" xfId="0" applyFont="1" applyFill="1" applyBorder="1" applyAlignment="1">
      <alignment horizontal="center" vertical="top" textRotation="90"/>
    </xf>
    <xf numFmtId="49" fontId="6" fillId="0" borderId="1" xfId="0" applyNumberFormat="1" applyFont="1" applyFill="1" applyBorder="1" applyAlignment="1">
      <alignment horizontal="center" vertical="top" wrapText="1"/>
    </xf>
    <xf numFmtId="0" fontId="3" fillId="10" borderId="1" xfId="0" applyFont="1" applyFill="1" applyBorder="1" applyAlignment="1">
      <alignment vertical="top"/>
    </xf>
    <xf numFmtId="49" fontId="13" fillId="10" borderId="1" xfId="0" applyNumberFormat="1" applyFont="1" applyFill="1" applyBorder="1" applyAlignment="1">
      <alignment horizontal="center" vertical="top"/>
    </xf>
    <xf numFmtId="0" fontId="15" fillId="10" borderId="1" xfId="0" applyFont="1" applyFill="1" applyBorder="1" applyAlignment="1">
      <alignment horizontal="center" vertical="top" textRotation="90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 wrapText="1"/>
    </xf>
    <xf numFmtId="0" fontId="18" fillId="10" borderId="1" xfId="0" applyFont="1" applyFill="1" applyBorder="1" applyAlignment="1">
      <alignment horizontal="center" vertical="top" textRotation="90"/>
    </xf>
    <xf numFmtId="49" fontId="6" fillId="3" borderId="1" xfId="0" applyNumberFormat="1" applyFont="1" applyFill="1" applyBorder="1" applyAlignment="1">
      <alignment horizontal="center" vertical="top" wrapText="1"/>
    </xf>
    <xf numFmtId="49" fontId="6" fillId="9" borderId="1" xfId="0" applyNumberFormat="1" applyFont="1" applyFill="1" applyBorder="1" applyAlignment="1">
      <alignment horizontal="center" vertical="top" wrapText="1"/>
    </xf>
    <xf numFmtId="0" fontId="3" fillId="10" borderId="1" xfId="0" applyFont="1" applyFill="1" applyBorder="1" applyAlignment="1">
      <alignment horizontal="left" vertical="top" wrapText="1"/>
    </xf>
    <xf numFmtId="0" fontId="15" fillId="10" borderId="4" xfId="0" applyFont="1" applyFill="1" applyBorder="1" applyAlignment="1">
      <alignment horizontal="center" vertical="top" textRotation="90"/>
    </xf>
    <xf numFmtId="164" fontId="6" fillId="2" borderId="1" xfId="0" applyNumberFormat="1" applyFont="1" applyFill="1" applyBorder="1" applyAlignment="1">
      <alignment horizontal="right" vertical="center"/>
    </xf>
    <xf numFmtId="164" fontId="6" fillId="2" borderId="1" xfId="0" applyNumberFormat="1" applyFont="1" applyFill="1" applyBorder="1" applyAlignment="1">
      <alignment horizontal="left" vertical="top" wrapText="1"/>
    </xf>
    <xf numFmtId="49" fontId="6" fillId="3" borderId="1" xfId="0" applyNumberFormat="1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49" fontId="6" fillId="0" borderId="1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18" fillId="0" borderId="1" xfId="0" applyFont="1" applyFill="1" applyBorder="1" applyAlignment="1">
      <alignment horizontal="center" vertical="top" textRotation="90" wrapText="1"/>
    </xf>
    <xf numFmtId="49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top" wrapText="1"/>
    </xf>
    <xf numFmtId="49" fontId="6" fillId="3" borderId="1" xfId="0" applyNumberFormat="1" applyFont="1" applyFill="1" applyBorder="1" applyAlignment="1">
      <alignment horizontal="right" vertical="center"/>
    </xf>
    <xf numFmtId="49" fontId="6" fillId="3" borderId="1" xfId="0" applyNumberFormat="1" applyFont="1" applyFill="1" applyBorder="1" applyAlignment="1">
      <alignment horizontal="left" vertical="center"/>
    </xf>
    <xf numFmtId="49" fontId="6" fillId="13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5" fillId="0" borderId="1" xfId="0" applyNumberFormat="1" applyFont="1" applyBorder="1" applyAlignment="1">
      <alignment horizontal="center" vertical="top" textRotation="90"/>
    </xf>
    <xf numFmtId="49" fontId="18" fillId="0" borderId="1" xfId="0" applyNumberFormat="1" applyFont="1" applyBorder="1" applyAlignment="1">
      <alignment horizontal="center" vertical="top" textRotation="90"/>
    </xf>
    <xf numFmtId="49" fontId="6" fillId="12" borderId="1" xfId="0" applyNumberFormat="1" applyFont="1" applyFill="1" applyBorder="1" applyAlignment="1">
      <alignment horizontal="left" vertical="top"/>
    </xf>
    <xf numFmtId="1" fontId="1" fillId="0" borderId="1" xfId="0" applyNumberFormat="1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center"/>
    </xf>
    <xf numFmtId="0" fontId="0" fillId="0" borderId="1" xfId="0" applyBorder="1"/>
    <xf numFmtId="49" fontId="6" fillId="0" borderId="1" xfId="0" applyNumberFormat="1" applyFont="1" applyBorder="1" applyAlignment="1">
      <alignment horizontal="center" vertical="top"/>
    </xf>
    <xf numFmtId="49" fontId="15" fillId="0" borderId="1" xfId="0" applyNumberFormat="1" applyFont="1" applyBorder="1" applyAlignment="1">
      <alignment horizontal="center" vertical="top" textRotation="90" wrapText="1"/>
    </xf>
    <xf numFmtId="49" fontId="18" fillId="0" borderId="1" xfId="0" applyNumberFormat="1" applyFont="1" applyBorder="1" applyAlignment="1">
      <alignment horizontal="center" vertical="top" textRotation="90" wrapText="1"/>
    </xf>
    <xf numFmtId="49" fontId="6" fillId="8" borderId="1" xfId="0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left" vertical="top" wrapText="1"/>
    </xf>
    <xf numFmtId="0" fontId="8" fillId="0" borderId="2" xfId="0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center" vertical="top"/>
    </xf>
    <xf numFmtId="0" fontId="8" fillId="0" borderId="5" xfId="0" applyFont="1" applyFill="1" applyBorder="1" applyAlignment="1">
      <alignment horizontal="center" vertical="top"/>
    </xf>
    <xf numFmtId="49" fontId="6" fillId="2" borderId="3" xfId="0" applyNumberFormat="1" applyFont="1" applyFill="1" applyBorder="1" applyAlignment="1">
      <alignment horizontal="left" vertical="center"/>
    </xf>
    <xf numFmtId="49" fontId="6" fillId="2" borderId="6" xfId="0" applyNumberFormat="1" applyFont="1" applyFill="1" applyBorder="1" applyAlignment="1">
      <alignment horizontal="left" vertical="center"/>
    </xf>
    <xf numFmtId="49" fontId="6" fillId="2" borderId="7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1" fontId="17" fillId="0" borderId="1" xfId="0" applyNumberFormat="1" applyFont="1" applyBorder="1" applyAlignment="1">
      <alignment horizontal="center" vertical="top" wrapText="1"/>
    </xf>
    <xf numFmtId="1" fontId="17" fillId="0" borderId="2" xfId="0" applyNumberFormat="1" applyFont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right" vertical="center"/>
    </xf>
    <xf numFmtId="49" fontId="6" fillId="2" borderId="6" xfId="0" applyNumberFormat="1" applyFont="1" applyFill="1" applyBorder="1" applyAlignment="1">
      <alignment horizontal="right" vertical="center"/>
    </xf>
    <xf numFmtId="49" fontId="6" fillId="2" borderId="7" xfId="0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left" vertical="top" wrapText="1"/>
    </xf>
  </cellXfs>
  <cellStyles count="1">
    <cellStyle name="Įprastas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2"/>
  <sheetViews>
    <sheetView view="pageBreakPreview" zoomScaleNormal="89" zoomScaleSheetLayoutView="100" workbookViewId="0">
      <pane ySplit="10" topLeftCell="A11" activePane="bottomLeft" state="frozen"/>
      <selection pane="bottomLeft" activeCell="A4" sqref="A4:CA4"/>
    </sheetView>
  </sheetViews>
  <sheetFormatPr defaultRowHeight="11.25" x14ac:dyDescent="0.2"/>
  <cols>
    <col min="1" max="1" width="2.7109375" style="1" customWidth="1"/>
    <col min="2" max="3" width="3.85546875" style="1" customWidth="1"/>
    <col min="4" max="4" width="30" style="1" customWidth="1"/>
    <col min="5" max="5" width="3.7109375" style="1" customWidth="1"/>
    <col min="6" max="6" width="4.5703125" style="2" customWidth="1"/>
    <col min="7" max="7" width="4.42578125" style="78" customWidth="1"/>
    <col min="8" max="10" width="0" style="1" hidden="1" customWidth="1"/>
    <col min="11" max="11" width="1.5703125" style="1" hidden="1" customWidth="1"/>
    <col min="12" max="12" width="3" style="1" customWidth="1"/>
    <col min="13" max="13" width="4" style="1" customWidth="1"/>
    <col min="14" max="14" width="4.5703125" style="1" customWidth="1"/>
    <col min="15" max="15" width="4.42578125" style="1" customWidth="1"/>
    <col min="16" max="16" width="5.85546875" style="1" customWidth="1"/>
    <col min="17" max="17" width="5.5703125" style="1" customWidth="1"/>
    <col min="18" max="19" width="4.42578125" style="1" customWidth="1"/>
    <col min="20" max="20" width="3.140625" style="1" customWidth="1"/>
    <col min="21" max="21" width="4.42578125" style="1" customWidth="1"/>
    <col min="22" max="22" width="3.85546875" style="1" customWidth="1"/>
    <col min="23" max="23" width="3.7109375" style="1" customWidth="1"/>
    <col min="24" max="24" width="6.42578125" style="1" customWidth="1"/>
    <col min="25" max="25" width="6.7109375" style="1" customWidth="1"/>
    <col min="26" max="26" width="6.42578125" style="1" bestFit="1" customWidth="1"/>
    <col min="27" max="27" width="6.28515625" style="1" customWidth="1"/>
    <col min="28" max="28" width="4.140625" style="1" customWidth="1"/>
    <col min="29" max="29" width="3.140625" style="1" customWidth="1"/>
    <col min="30" max="30" width="4.5703125" style="1" customWidth="1"/>
    <col min="31" max="31" width="4.85546875" style="1" customWidth="1"/>
    <col min="32" max="32" width="6.5703125" style="3" customWidth="1"/>
    <col min="33" max="33" width="7.42578125" style="3" customWidth="1"/>
    <col min="34" max="35" width="4.42578125" style="3" customWidth="1"/>
    <col min="36" max="36" width="3.42578125" style="3" customWidth="1"/>
    <col min="37" max="37" width="5.140625" style="3" customWidth="1"/>
    <col min="38" max="38" width="5" style="3" customWidth="1"/>
    <col min="39" max="39" width="4.140625" style="3" customWidth="1"/>
    <col min="40" max="40" width="6.42578125" style="3" customWidth="1"/>
    <col min="41" max="41" width="6.7109375" style="3" customWidth="1"/>
    <col min="42" max="42" width="6.140625" style="3" customWidth="1"/>
    <col min="43" max="43" width="5.85546875" style="3" customWidth="1"/>
    <col min="44" max="44" width="4.140625" style="1" customWidth="1"/>
    <col min="45" max="45" width="4.28515625" style="1" customWidth="1"/>
    <col min="46" max="46" width="5.140625" style="1" customWidth="1"/>
    <col min="47" max="47" width="4.42578125" style="1" customWidth="1"/>
    <col min="48" max="49" width="6.85546875" style="3" customWidth="1"/>
    <col min="50" max="51" width="5.42578125" style="3" customWidth="1"/>
    <col min="52" max="52" width="3.42578125" style="3" customWidth="1"/>
    <col min="53" max="53" width="5.140625" style="3" customWidth="1"/>
    <col min="54" max="54" width="5" style="3" customWidth="1"/>
    <col min="55" max="55" width="4.140625" style="3" customWidth="1"/>
    <col min="56" max="56" width="8.42578125" style="3" bestFit="1" customWidth="1"/>
    <col min="57" max="57" width="7.28515625" style="3" customWidth="1"/>
    <col min="58" max="58" width="6.140625" style="3" customWidth="1"/>
    <col min="59" max="59" width="5.85546875" style="3" customWidth="1"/>
    <col min="60" max="60" width="4.140625" style="1" customWidth="1"/>
    <col min="61" max="61" width="4.28515625" style="1" customWidth="1"/>
    <col min="62" max="62" width="4.5703125" style="1" customWidth="1"/>
    <col min="63" max="63" width="4.85546875" style="1" customWidth="1"/>
    <col min="64" max="64" width="5.85546875" style="3" customWidth="1"/>
    <col min="65" max="65" width="6.140625" style="3" customWidth="1"/>
    <col min="66" max="67" width="4.140625" style="3" customWidth="1"/>
    <col min="68" max="68" width="3.42578125" style="3" customWidth="1"/>
    <col min="69" max="69" width="4.140625" style="3" customWidth="1"/>
    <col min="70" max="70" width="2.85546875" style="3" bestFit="1" customWidth="1"/>
    <col min="71" max="71" width="4.140625" style="3" customWidth="1"/>
    <col min="72" max="72" width="7.85546875" style="3" customWidth="1"/>
    <col min="73" max="73" width="6.140625" style="3" customWidth="1"/>
    <col min="74" max="74" width="6.28515625" style="3" customWidth="1"/>
    <col min="75" max="75" width="6.42578125" style="3" customWidth="1"/>
    <col min="76" max="76" width="17.85546875" style="3" customWidth="1"/>
    <col min="77" max="77" width="7" style="3" customWidth="1"/>
    <col min="78" max="78" width="7.140625" style="3" customWidth="1"/>
    <col min="79" max="79" width="7" style="3" customWidth="1"/>
    <col min="80" max="16384" width="9.140625" style="3"/>
  </cols>
  <sheetData>
    <row r="1" spans="1:80" x14ac:dyDescent="0.2">
      <c r="AP1" s="1"/>
      <c r="BF1" s="1"/>
      <c r="BV1" s="1"/>
      <c r="CA1" s="1"/>
    </row>
    <row r="2" spans="1:80" x14ac:dyDescent="0.2">
      <c r="AP2" s="1"/>
      <c r="BF2" s="1"/>
      <c r="BV2" s="1"/>
      <c r="CA2" s="1"/>
    </row>
    <row r="3" spans="1:80" ht="15.75" x14ac:dyDescent="0.2">
      <c r="AP3" s="1"/>
      <c r="BF3" s="1"/>
      <c r="BV3" s="1"/>
      <c r="BZ3" s="194" t="s">
        <v>75</v>
      </c>
      <c r="CA3" s="194"/>
    </row>
    <row r="4" spans="1:80" ht="27.75" customHeight="1" x14ac:dyDescent="0.2">
      <c r="A4" s="195" t="s">
        <v>128</v>
      </c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H4" s="195"/>
      <c r="AI4" s="195"/>
      <c r="AJ4" s="195"/>
      <c r="AK4" s="195"/>
      <c r="AL4" s="195"/>
      <c r="AM4" s="195"/>
      <c r="AN4" s="195"/>
      <c r="AO4" s="195"/>
      <c r="AP4" s="195"/>
      <c r="AQ4" s="195"/>
      <c r="AR4" s="195"/>
      <c r="AS4" s="195"/>
      <c r="AT4" s="195"/>
      <c r="AU4" s="195"/>
      <c r="AV4" s="195"/>
      <c r="AW4" s="195"/>
      <c r="AX4" s="195"/>
      <c r="AY4" s="195"/>
      <c r="AZ4" s="195"/>
      <c r="BA4" s="195"/>
      <c r="BB4" s="195"/>
      <c r="BC4" s="195"/>
      <c r="BD4" s="195"/>
      <c r="BE4" s="195"/>
      <c r="BF4" s="195"/>
      <c r="BG4" s="195"/>
      <c r="BH4" s="195"/>
      <c r="BI4" s="195"/>
      <c r="BJ4" s="195"/>
      <c r="BK4" s="195"/>
      <c r="BL4" s="195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5"/>
      <c r="CA4" s="195"/>
    </row>
    <row r="5" spans="1:80" ht="24" customHeight="1" x14ac:dyDescent="0.2">
      <c r="A5" s="196" t="s">
        <v>129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6"/>
      <c r="U5" s="196"/>
      <c r="V5" s="196"/>
      <c r="W5" s="196"/>
      <c r="X5" s="196"/>
      <c r="Y5" s="196"/>
      <c r="Z5" s="196"/>
      <c r="AA5" s="196"/>
      <c r="AB5" s="196"/>
      <c r="AC5" s="196"/>
      <c r="AD5" s="196"/>
      <c r="AE5" s="196"/>
      <c r="AF5" s="196"/>
      <c r="AG5" s="196"/>
      <c r="AH5" s="196"/>
      <c r="AI5" s="196"/>
      <c r="AJ5" s="196"/>
      <c r="AK5" s="196"/>
      <c r="AL5" s="196"/>
      <c r="AM5" s="196"/>
      <c r="AN5" s="196"/>
      <c r="AO5" s="196"/>
      <c r="AP5" s="196"/>
      <c r="AQ5" s="196"/>
      <c r="AR5" s="196"/>
      <c r="AS5" s="196"/>
      <c r="AT5" s="196"/>
      <c r="AU5" s="196"/>
      <c r="AV5" s="196"/>
      <c r="AW5" s="196"/>
      <c r="AX5" s="196"/>
      <c r="AY5" s="196"/>
      <c r="AZ5" s="196"/>
      <c r="BA5" s="196"/>
      <c r="BB5" s="196"/>
      <c r="BC5" s="196"/>
      <c r="BD5" s="196"/>
      <c r="BE5" s="196"/>
      <c r="BF5" s="196"/>
      <c r="BG5" s="196"/>
      <c r="BH5" s="196"/>
      <c r="BI5" s="196"/>
      <c r="BJ5" s="196"/>
      <c r="BK5" s="196"/>
      <c r="BL5" s="196"/>
      <c r="BM5" s="196"/>
      <c r="BN5" s="196"/>
      <c r="BO5" s="196"/>
      <c r="BP5" s="196"/>
      <c r="BQ5" s="196"/>
      <c r="BR5" s="196"/>
      <c r="BS5" s="196"/>
      <c r="BT5" s="196"/>
      <c r="BU5" s="196"/>
      <c r="BV5" s="196"/>
      <c r="BW5" s="196"/>
      <c r="BX5" s="196"/>
      <c r="BY5" s="196"/>
      <c r="BZ5" s="196"/>
      <c r="CA5" s="196"/>
    </row>
    <row r="6" spans="1:80" ht="14.25" customHeight="1" x14ac:dyDescent="0.2">
      <c r="A6" s="6"/>
      <c r="B6" s="6"/>
      <c r="C6" s="6"/>
      <c r="D6" s="6"/>
      <c r="E6" s="6"/>
      <c r="F6" s="6"/>
      <c r="G6" s="79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BX6" s="1"/>
      <c r="BY6" s="1"/>
      <c r="BZ6" s="1"/>
      <c r="CA6" s="149" t="s">
        <v>0</v>
      </c>
    </row>
    <row r="7" spans="1:80" ht="12" customHeight="1" x14ac:dyDescent="0.2">
      <c r="A7" s="197" t="s">
        <v>1</v>
      </c>
      <c r="B7" s="197" t="s">
        <v>2</v>
      </c>
      <c r="C7" s="197" t="s">
        <v>3</v>
      </c>
      <c r="D7" s="198" t="s">
        <v>4</v>
      </c>
      <c r="E7" s="197" t="s">
        <v>5</v>
      </c>
      <c r="F7" s="199" t="s">
        <v>130</v>
      </c>
      <c r="G7" s="200" t="s">
        <v>6</v>
      </c>
      <c r="H7" s="14"/>
      <c r="I7" s="14"/>
      <c r="J7" s="14"/>
      <c r="K7" s="14"/>
      <c r="L7" s="201">
        <v>2014</v>
      </c>
      <c r="M7" s="201"/>
      <c r="N7" s="201"/>
      <c r="O7" s="201"/>
      <c r="P7" s="201"/>
      <c r="Q7" s="201"/>
      <c r="R7" s="201"/>
      <c r="S7" s="201"/>
      <c r="T7" s="201"/>
      <c r="U7" s="201"/>
      <c r="V7" s="201"/>
      <c r="W7" s="201"/>
      <c r="X7" s="201"/>
      <c r="Y7" s="201"/>
      <c r="Z7" s="201"/>
      <c r="AA7" s="201"/>
      <c r="AB7" s="201">
        <v>2015</v>
      </c>
      <c r="AC7" s="201"/>
      <c r="AD7" s="201"/>
      <c r="AE7" s="201"/>
      <c r="AF7" s="201"/>
      <c r="AG7" s="201"/>
      <c r="AH7" s="201"/>
      <c r="AI7" s="201"/>
      <c r="AJ7" s="201"/>
      <c r="AK7" s="201"/>
      <c r="AL7" s="201"/>
      <c r="AM7" s="201"/>
      <c r="AN7" s="201"/>
      <c r="AO7" s="201"/>
      <c r="AP7" s="201"/>
      <c r="AQ7" s="201"/>
      <c r="AR7" s="201">
        <v>2016</v>
      </c>
      <c r="AS7" s="201"/>
      <c r="AT7" s="201"/>
      <c r="AU7" s="201"/>
      <c r="AV7" s="201"/>
      <c r="AW7" s="201"/>
      <c r="AX7" s="201"/>
      <c r="AY7" s="201"/>
      <c r="AZ7" s="201"/>
      <c r="BA7" s="201"/>
      <c r="BB7" s="201"/>
      <c r="BC7" s="201"/>
      <c r="BD7" s="201"/>
      <c r="BE7" s="201"/>
      <c r="BF7" s="201"/>
      <c r="BG7" s="201"/>
      <c r="BH7" s="201">
        <v>2017</v>
      </c>
      <c r="BI7" s="201"/>
      <c r="BJ7" s="201"/>
      <c r="BK7" s="201"/>
      <c r="BL7" s="201"/>
      <c r="BM7" s="201"/>
      <c r="BN7" s="201"/>
      <c r="BO7" s="201"/>
      <c r="BP7" s="201"/>
      <c r="BQ7" s="201"/>
      <c r="BR7" s="201"/>
      <c r="BS7" s="201"/>
      <c r="BT7" s="201"/>
      <c r="BU7" s="201"/>
      <c r="BV7" s="201"/>
      <c r="BW7" s="201"/>
      <c r="BX7" s="201" t="s">
        <v>24</v>
      </c>
      <c r="BY7" s="201"/>
      <c r="BZ7" s="201"/>
      <c r="CA7" s="201"/>
      <c r="CB7" s="201"/>
    </row>
    <row r="8" spans="1:80" ht="30.75" customHeight="1" x14ac:dyDescent="0.2">
      <c r="A8" s="197"/>
      <c r="B8" s="197"/>
      <c r="C8" s="197"/>
      <c r="D8" s="198"/>
      <c r="E8" s="197"/>
      <c r="F8" s="199"/>
      <c r="G8" s="200"/>
      <c r="H8" s="202" t="s">
        <v>7</v>
      </c>
      <c r="I8" s="202"/>
      <c r="J8" s="202"/>
      <c r="K8" s="202"/>
      <c r="L8" s="203" t="s">
        <v>23</v>
      </c>
      <c r="M8" s="203"/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2" t="s">
        <v>115</v>
      </c>
      <c r="Y8" s="202"/>
      <c r="Z8" s="202"/>
      <c r="AA8" s="202"/>
      <c r="AB8" s="203" t="s">
        <v>23</v>
      </c>
      <c r="AC8" s="203"/>
      <c r="AD8" s="203"/>
      <c r="AE8" s="203"/>
      <c r="AF8" s="203"/>
      <c r="AG8" s="203"/>
      <c r="AH8" s="203"/>
      <c r="AI8" s="203"/>
      <c r="AJ8" s="203"/>
      <c r="AK8" s="203"/>
      <c r="AL8" s="203"/>
      <c r="AM8" s="203"/>
      <c r="AN8" s="202" t="s">
        <v>27</v>
      </c>
      <c r="AO8" s="202"/>
      <c r="AP8" s="202"/>
      <c r="AQ8" s="202"/>
      <c r="AR8" s="203" t="s">
        <v>23</v>
      </c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202" t="s">
        <v>27</v>
      </c>
      <c r="BE8" s="202"/>
      <c r="BF8" s="202"/>
      <c r="BG8" s="202"/>
      <c r="BH8" s="203" t="s">
        <v>23</v>
      </c>
      <c r="BI8" s="203"/>
      <c r="BJ8" s="203"/>
      <c r="BK8" s="203"/>
      <c r="BL8" s="203"/>
      <c r="BM8" s="203"/>
      <c r="BN8" s="203"/>
      <c r="BO8" s="203"/>
      <c r="BP8" s="203"/>
      <c r="BQ8" s="203"/>
      <c r="BR8" s="203"/>
      <c r="BS8" s="203"/>
      <c r="BT8" s="202" t="s">
        <v>27</v>
      </c>
      <c r="BU8" s="202"/>
      <c r="BV8" s="202"/>
      <c r="BW8" s="202"/>
      <c r="BX8" s="202" t="s">
        <v>25</v>
      </c>
      <c r="BY8" s="202" t="s">
        <v>26</v>
      </c>
      <c r="BZ8" s="202"/>
      <c r="CA8" s="202"/>
      <c r="CB8" s="202"/>
    </row>
    <row r="9" spans="1:80" ht="29.25" customHeight="1" x14ac:dyDescent="0.2">
      <c r="A9" s="197"/>
      <c r="B9" s="197"/>
      <c r="C9" s="197"/>
      <c r="D9" s="198"/>
      <c r="E9" s="197"/>
      <c r="F9" s="199"/>
      <c r="G9" s="200"/>
      <c r="H9" s="207" t="s">
        <v>8</v>
      </c>
      <c r="I9" s="208" t="s">
        <v>9</v>
      </c>
      <c r="J9" s="208"/>
      <c r="K9" s="209" t="s">
        <v>10</v>
      </c>
      <c r="L9" s="203" t="s">
        <v>19</v>
      </c>
      <c r="M9" s="203"/>
      <c r="N9" s="203"/>
      <c r="O9" s="203"/>
      <c r="P9" s="204" t="s">
        <v>20</v>
      </c>
      <c r="Q9" s="205"/>
      <c r="R9" s="205"/>
      <c r="S9" s="206"/>
      <c r="T9" s="207" t="s">
        <v>21</v>
      </c>
      <c r="U9" s="203" t="s">
        <v>22</v>
      </c>
      <c r="V9" s="203"/>
      <c r="W9" s="203"/>
      <c r="X9" s="207" t="s">
        <v>8</v>
      </c>
      <c r="Y9" s="208" t="s">
        <v>9</v>
      </c>
      <c r="Z9" s="208"/>
      <c r="AA9" s="209" t="s">
        <v>10</v>
      </c>
      <c r="AB9" s="203" t="s">
        <v>19</v>
      </c>
      <c r="AC9" s="203"/>
      <c r="AD9" s="203"/>
      <c r="AE9" s="203"/>
      <c r="AF9" s="204" t="s">
        <v>20</v>
      </c>
      <c r="AG9" s="205"/>
      <c r="AH9" s="205"/>
      <c r="AI9" s="206"/>
      <c r="AJ9" s="207" t="s">
        <v>21</v>
      </c>
      <c r="AK9" s="203" t="s">
        <v>22</v>
      </c>
      <c r="AL9" s="203"/>
      <c r="AM9" s="203"/>
      <c r="AN9" s="207" t="s">
        <v>8</v>
      </c>
      <c r="AO9" s="208" t="s">
        <v>9</v>
      </c>
      <c r="AP9" s="208"/>
      <c r="AQ9" s="209" t="s">
        <v>10</v>
      </c>
      <c r="AR9" s="203" t="s">
        <v>19</v>
      </c>
      <c r="AS9" s="203"/>
      <c r="AT9" s="203"/>
      <c r="AU9" s="203"/>
      <c r="AV9" s="204" t="s">
        <v>20</v>
      </c>
      <c r="AW9" s="205"/>
      <c r="AX9" s="205"/>
      <c r="AY9" s="206"/>
      <c r="AZ9" s="207" t="s">
        <v>21</v>
      </c>
      <c r="BA9" s="203" t="s">
        <v>22</v>
      </c>
      <c r="BB9" s="203"/>
      <c r="BC9" s="203"/>
      <c r="BD9" s="207" t="s">
        <v>8</v>
      </c>
      <c r="BE9" s="208" t="s">
        <v>9</v>
      </c>
      <c r="BF9" s="208"/>
      <c r="BG9" s="209" t="s">
        <v>10</v>
      </c>
      <c r="BH9" s="203" t="s">
        <v>19</v>
      </c>
      <c r="BI9" s="203"/>
      <c r="BJ9" s="203"/>
      <c r="BK9" s="203"/>
      <c r="BL9" s="204" t="s">
        <v>20</v>
      </c>
      <c r="BM9" s="205"/>
      <c r="BN9" s="205"/>
      <c r="BO9" s="206"/>
      <c r="BP9" s="207" t="s">
        <v>21</v>
      </c>
      <c r="BQ9" s="203" t="s">
        <v>22</v>
      </c>
      <c r="BR9" s="203"/>
      <c r="BS9" s="203"/>
      <c r="BT9" s="207" t="s">
        <v>8</v>
      </c>
      <c r="BU9" s="208" t="s">
        <v>9</v>
      </c>
      <c r="BV9" s="208"/>
      <c r="BW9" s="209" t="s">
        <v>10</v>
      </c>
      <c r="BX9" s="202"/>
      <c r="BY9" s="91">
        <v>2014</v>
      </c>
      <c r="BZ9" s="91">
        <v>2015</v>
      </c>
      <c r="CA9" s="91">
        <v>2016</v>
      </c>
      <c r="CB9" s="87">
        <v>2017</v>
      </c>
    </row>
    <row r="10" spans="1:80" ht="122.25" customHeight="1" x14ac:dyDescent="0.2">
      <c r="A10" s="197"/>
      <c r="B10" s="197"/>
      <c r="C10" s="197"/>
      <c r="D10" s="198"/>
      <c r="E10" s="197"/>
      <c r="F10" s="199"/>
      <c r="G10" s="200"/>
      <c r="H10" s="207"/>
      <c r="I10" s="7" t="s">
        <v>8</v>
      </c>
      <c r="J10" s="8" t="s">
        <v>11</v>
      </c>
      <c r="K10" s="209"/>
      <c r="L10" s="7" t="s">
        <v>19</v>
      </c>
      <c r="M10" s="7" t="s">
        <v>48</v>
      </c>
      <c r="N10" s="7" t="s">
        <v>49</v>
      </c>
      <c r="O10" s="7" t="s">
        <v>50</v>
      </c>
      <c r="P10" s="7" t="s">
        <v>20</v>
      </c>
      <c r="Q10" s="7" t="s">
        <v>60</v>
      </c>
      <c r="R10" s="7" t="s">
        <v>51</v>
      </c>
      <c r="S10" s="7" t="s">
        <v>136</v>
      </c>
      <c r="T10" s="207"/>
      <c r="U10" s="7" t="s">
        <v>138</v>
      </c>
      <c r="V10" s="7" t="s">
        <v>139</v>
      </c>
      <c r="W10" s="148" t="s">
        <v>137</v>
      </c>
      <c r="X10" s="207"/>
      <c r="Y10" s="7" t="s">
        <v>8</v>
      </c>
      <c r="Z10" s="8" t="s">
        <v>11</v>
      </c>
      <c r="AA10" s="209"/>
      <c r="AB10" s="7" t="s">
        <v>19</v>
      </c>
      <c r="AC10" s="7" t="s">
        <v>48</v>
      </c>
      <c r="AD10" s="7" t="s">
        <v>49</v>
      </c>
      <c r="AE10" s="7" t="s">
        <v>50</v>
      </c>
      <c r="AF10" s="7" t="s">
        <v>20</v>
      </c>
      <c r="AG10" s="7" t="s">
        <v>60</v>
      </c>
      <c r="AH10" s="7" t="s">
        <v>51</v>
      </c>
      <c r="AI10" s="7" t="s">
        <v>136</v>
      </c>
      <c r="AJ10" s="207"/>
      <c r="AK10" s="7" t="s">
        <v>138</v>
      </c>
      <c r="AL10" s="7" t="s">
        <v>139</v>
      </c>
      <c r="AM10" s="148" t="s">
        <v>137</v>
      </c>
      <c r="AN10" s="207"/>
      <c r="AO10" s="7" t="s">
        <v>8</v>
      </c>
      <c r="AP10" s="9" t="s">
        <v>11</v>
      </c>
      <c r="AQ10" s="209"/>
      <c r="AR10" s="7" t="s">
        <v>19</v>
      </c>
      <c r="AS10" s="7" t="s">
        <v>48</v>
      </c>
      <c r="AT10" s="137" t="s">
        <v>49</v>
      </c>
      <c r="AU10" s="137" t="s">
        <v>50</v>
      </c>
      <c r="AV10" s="137" t="s">
        <v>20</v>
      </c>
      <c r="AW10" s="137" t="s">
        <v>60</v>
      </c>
      <c r="AX10" s="137" t="s">
        <v>51</v>
      </c>
      <c r="AY10" s="137" t="s">
        <v>136</v>
      </c>
      <c r="AZ10" s="207"/>
      <c r="BA10" s="7" t="s">
        <v>138</v>
      </c>
      <c r="BB10" s="7" t="s">
        <v>139</v>
      </c>
      <c r="BC10" s="148" t="s">
        <v>137</v>
      </c>
      <c r="BD10" s="207"/>
      <c r="BE10" s="7" t="s">
        <v>8</v>
      </c>
      <c r="BF10" s="9" t="s">
        <v>11</v>
      </c>
      <c r="BG10" s="209"/>
      <c r="BH10" s="7" t="s">
        <v>19</v>
      </c>
      <c r="BI10" s="7" t="s">
        <v>48</v>
      </c>
      <c r="BJ10" s="137" t="s">
        <v>49</v>
      </c>
      <c r="BK10" s="137" t="s">
        <v>50</v>
      </c>
      <c r="BL10" s="137" t="s">
        <v>20</v>
      </c>
      <c r="BM10" s="137" t="s">
        <v>60</v>
      </c>
      <c r="BN10" s="137" t="s">
        <v>51</v>
      </c>
      <c r="BO10" s="137" t="s">
        <v>136</v>
      </c>
      <c r="BP10" s="207"/>
      <c r="BQ10" s="7" t="s">
        <v>138</v>
      </c>
      <c r="BR10" s="7" t="s">
        <v>139</v>
      </c>
      <c r="BS10" s="148" t="s">
        <v>137</v>
      </c>
      <c r="BT10" s="207"/>
      <c r="BU10" s="7" t="s">
        <v>8</v>
      </c>
      <c r="BV10" s="9" t="s">
        <v>11</v>
      </c>
      <c r="BW10" s="209"/>
      <c r="BX10" s="138"/>
      <c r="BY10" s="138"/>
      <c r="BZ10" s="138"/>
      <c r="CA10" s="138"/>
      <c r="CB10" s="45"/>
    </row>
    <row r="11" spans="1:80" ht="15" customHeight="1" x14ac:dyDescent="0.2">
      <c r="A11" s="210" t="s">
        <v>132</v>
      </c>
      <c r="B11" s="211"/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1"/>
      <c r="O11" s="211"/>
      <c r="P11" s="211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/>
      <c r="AJ11" s="211"/>
      <c r="AK11" s="211"/>
      <c r="AL11" s="211"/>
      <c r="AM11" s="211"/>
      <c r="AN11" s="211"/>
      <c r="AO11" s="211"/>
      <c r="AP11" s="211"/>
      <c r="AQ11" s="211"/>
      <c r="AR11" s="211"/>
      <c r="AS11" s="211"/>
      <c r="AT11" s="211"/>
      <c r="AU11" s="211"/>
      <c r="AV11" s="211"/>
      <c r="AW11" s="211"/>
      <c r="AX11" s="211"/>
      <c r="AY11" s="211"/>
      <c r="AZ11" s="211"/>
      <c r="BA11" s="211"/>
      <c r="BB11" s="211"/>
      <c r="BC11" s="211"/>
      <c r="BD11" s="211"/>
      <c r="BE11" s="211"/>
      <c r="BF11" s="211"/>
      <c r="BG11" s="211"/>
      <c r="BH11" s="211"/>
      <c r="BI11" s="211"/>
      <c r="BJ11" s="211"/>
      <c r="BK11" s="211"/>
      <c r="BL11" s="211"/>
      <c r="BM11" s="211"/>
      <c r="BN11" s="211"/>
      <c r="BO11" s="211"/>
      <c r="BP11" s="211"/>
      <c r="BQ11" s="211"/>
      <c r="BR11" s="211"/>
      <c r="BS11" s="211"/>
      <c r="BT11" s="211"/>
      <c r="BU11" s="211"/>
      <c r="BV11" s="211"/>
      <c r="BW11" s="212"/>
      <c r="BX11" s="10"/>
      <c r="BY11" s="10"/>
      <c r="BZ11" s="10"/>
      <c r="CA11" s="10"/>
      <c r="CB11" s="10"/>
    </row>
    <row r="12" spans="1:80" ht="15" hidden="1" customHeight="1" x14ac:dyDescent="0.2">
      <c r="A12" s="11" t="s">
        <v>12</v>
      </c>
      <c r="B12" s="213"/>
      <c r="C12" s="213"/>
      <c r="D12" s="213"/>
      <c r="E12" s="213"/>
      <c r="F12" s="213"/>
      <c r="G12" s="213"/>
      <c r="H12" s="213"/>
      <c r="I12" s="213"/>
      <c r="J12" s="213"/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126"/>
      <c r="AD12" s="126"/>
      <c r="AE12" s="126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126"/>
      <c r="AT12" s="126"/>
      <c r="AU12" s="126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126"/>
      <c r="BJ12" s="126"/>
      <c r="BK12" s="126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45"/>
    </row>
    <row r="13" spans="1:80" ht="15" customHeight="1" x14ac:dyDescent="0.2">
      <c r="A13" s="11" t="s">
        <v>12</v>
      </c>
      <c r="B13" s="213" t="s">
        <v>31</v>
      </c>
      <c r="C13" s="213"/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213"/>
      <c r="AQ13" s="213"/>
      <c r="AR13" s="213"/>
      <c r="AS13" s="213"/>
      <c r="AT13" s="213"/>
      <c r="AU13" s="213"/>
      <c r="AV13" s="213"/>
      <c r="AW13" s="213"/>
      <c r="AX13" s="213"/>
      <c r="AY13" s="213"/>
      <c r="AZ13" s="213"/>
      <c r="BA13" s="213"/>
      <c r="BB13" s="213"/>
      <c r="BC13" s="213"/>
      <c r="BD13" s="213"/>
      <c r="BE13" s="213"/>
      <c r="BF13" s="213"/>
      <c r="BG13" s="213"/>
      <c r="BH13" s="213"/>
      <c r="BI13" s="213"/>
      <c r="BJ13" s="213"/>
      <c r="BK13" s="213"/>
      <c r="BL13" s="213"/>
      <c r="BM13" s="213"/>
      <c r="BN13" s="213"/>
      <c r="BO13" s="213"/>
      <c r="BP13" s="213"/>
      <c r="BQ13" s="213"/>
      <c r="BR13" s="213"/>
      <c r="BS13" s="213"/>
      <c r="BT13" s="213"/>
      <c r="BU13" s="213"/>
      <c r="BV13" s="213"/>
      <c r="BW13" s="213"/>
      <c r="BX13" s="213"/>
      <c r="BY13" s="213"/>
      <c r="BZ13" s="213"/>
      <c r="CA13" s="213"/>
      <c r="CB13" s="92"/>
    </row>
    <row r="14" spans="1:80" ht="15" customHeight="1" x14ac:dyDescent="0.2">
      <c r="A14" s="11" t="s">
        <v>12</v>
      </c>
      <c r="B14" s="41" t="s">
        <v>12</v>
      </c>
      <c r="C14" s="216" t="s">
        <v>32</v>
      </c>
      <c r="D14" s="216"/>
      <c r="E14" s="216"/>
      <c r="F14" s="216"/>
      <c r="G14" s="216"/>
      <c r="H14" s="216"/>
      <c r="I14" s="216"/>
      <c r="J14" s="216"/>
      <c r="K14" s="216"/>
      <c r="L14" s="216"/>
      <c r="M14" s="216"/>
      <c r="N14" s="216"/>
      <c r="O14" s="216"/>
      <c r="P14" s="216"/>
      <c r="Q14" s="216"/>
      <c r="R14" s="216"/>
      <c r="S14" s="216"/>
      <c r="T14" s="216"/>
      <c r="U14" s="216"/>
      <c r="V14" s="216"/>
      <c r="W14" s="216"/>
      <c r="X14" s="216"/>
      <c r="Y14" s="216"/>
      <c r="Z14" s="216"/>
      <c r="AA14" s="216"/>
      <c r="AB14" s="216"/>
      <c r="AC14" s="216"/>
      <c r="AD14" s="216"/>
      <c r="AE14" s="216"/>
      <c r="AF14" s="216"/>
      <c r="AG14" s="216"/>
      <c r="AH14" s="216"/>
      <c r="AI14" s="216"/>
      <c r="AJ14" s="216"/>
      <c r="AK14" s="216"/>
      <c r="AL14" s="216"/>
      <c r="AM14" s="216"/>
      <c r="AN14" s="216"/>
      <c r="AO14" s="216"/>
      <c r="AP14" s="216"/>
      <c r="AQ14" s="216"/>
      <c r="AR14" s="216"/>
      <c r="AS14" s="216"/>
      <c r="AT14" s="216"/>
      <c r="AU14" s="216"/>
      <c r="AV14" s="216"/>
      <c r="AW14" s="216"/>
      <c r="AX14" s="216"/>
      <c r="AY14" s="216"/>
      <c r="AZ14" s="216"/>
      <c r="BA14" s="216"/>
      <c r="BB14" s="216"/>
      <c r="BC14" s="216"/>
      <c r="BD14" s="216"/>
      <c r="BE14" s="216"/>
      <c r="BF14" s="216"/>
      <c r="BG14" s="216"/>
      <c r="BH14" s="216"/>
      <c r="BI14" s="216"/>
      <c r="BJ14" s="216"/>
      <c r="BK14" s="216"/>
      <c r="BL14" s="216"/>
      <c r="BM14" s="216"/>
      <c r="BN14" s="216"/>
      <c r="BO14" s="216"/>
      <c r="BP14" s="216"/>
      <c r="BQ14" s="216"/>
      <c r="BR14" s="216"/>
      <c r="BS14" s="216"/>
      <c r="BT14" s="216"/>
      <c r="BU14" s="216"/>
      <c r="BV14" s="216"/>
      <c r="BW14" s="216"/>
      <c r="BX14" s="216"/>
      <c r="BY14" s="216"/>
      <c r="BZ14" s="216"/>
      <c r="CA14" s="216"/>
      <c r="CB14" s="93"/>
    </row>
    <row r="15" spans="1:80" ht="30.75" customHeight="1" x14ac:dyDescent="0.2">
      <c r="A15" s="217" t="s">
        <v>12</v>
      </c>
      <c r="B15" s="219" t="s">
        <v>12</v>
      </c>
      <c r="C15" s="221" t="s">
        <v>12</v>
      </c>
      <c r="D15" s="143" t="s">
        <v>133</v>
      </c>
      <c r="E15" s="223" t="s">
        <v>12</v>
      </c>
      <c r="F15" s="225">
        <v>188718528</v>
      </c>
      <c r="G15" s="214" t="s">
        <v>69</v>
      </c>
      <c r="H15" s="146"/>
      <c r="I15" s="146"/>
      <c r="J15" s="146"/>
      <c r="K15" s="146"/>
      <c r="L15" s="146"/>
      <c r="M15" s="146"/>
      <c r="N15" s="146"/>
      <c r="O15" s="146"/>
      <c r="P15" s="65">
        <v>950</v>
      </c>
      <c r="Q15" s="65"/>
      <c r="R15" s="65"/>
      <c r="S15" s="65"/>
      <c r="T15" s="65"/>
      <c r="U15" s="65"/>
      <c r="V15" s="65"/>
      <c r="W15" s="65"/>
      <c r="X15" s="65">
        <f>P15</f>
        <v>950</v>
      </c>
      <c r="Y15" s="65">
        <f>X15-AA15</f>
        <v>938</v>
      </c>
      <c r="Z15" s="65">
        <v>365</v>
      </c>
      <c r="AA15" s="65">
        <v>12</v>
      </c>
      <c r="AB15" s="146"/>
      <c r="AC15" s="146"/>
      <c r="AD15" s="146"/>
      <c r="AE15" s="146"/>
      <c r="AF15" s="65">
        <v>0</v>
      </c>
      <c r="AG15" s="65"/>
      <c r="AH15" s="65"/>
      <c r="AI15" s="65"/>
      <c r="AJ15" s="65"/>
      <c r="AK15" s="65"/>
      <c r="AL15" s="65"/>
      <c r="AM15" s="65"/>
      <c r="AN15" s="65">
        <f>AF15</f>
        <v>0</v>
      </c>
      <c r="AO15" s="65">
        <v>0</v>
      </c>
      <c r="AP15" s="65">
        <v>0</v>
      </c>
      <c r="AQ15" s="65">
        <v>0</v>
      </c>
      <c r="AR15" s="146"/>
      <c r="AS15" s="146"/>
      <c r="AT15" s="146"/>
      <c r="AU15" s="146"/>
      <c r="AV15" s="65">
        <v>0</v>
      </c>
      <c r="AW15" s="65"/>
      <c r="AX15" s="65"/>
      <c r="AY15" s="65"/>
      <c r="AZ15" s="65"/>
      <c r="BA15" s="65"/>
      <c r="BB15" s="65"/>
      <c r="BC15" s="65"/>
      <c r="BD15" s="65">
        <f>AV15</f>
        <v>0</v>
      </c>
      <c r="BE15" s="65">
        <v>0</v>
      </c>
      <c r="BF15" s="65">
        <v>0</v>
      </c>
      <c r="BG15" s="65">
        <v>0</v>
      </c>
      <c r="BH15" s="146"/>
      <c r="BI15" s="146"/>
      <c r="BJ15" s="146"/>
      <c r="BK15" s="146"/>
      <c r="BL15" s="65">
        <v>0</v>
      </c>
      <c r="BM15" s="65"/>
      <c r="BN15" s="65"/>
      <c r="BO15" s="65"/>
      <c r="BP15" s="65"/>
      <c r="BQ15" s="65"/>
      <c r="BR15" s="65"/>
      <c r="BS15" s="65"/>
      <c r="BT15" s="65">
        <f>BL15</f>
        <v>0</v>
      </c>
      <c r="BU15" s="65">
        <v>0</v>
      </c>
      <c r="BV15" s="65">
        <v>0</v>
      </c>
      <c r="BW15" s="65">
        <v>0</v>
      </c>
      <c r="BX15" s="146"/>
      <c r="BY15" s="146"/>
      <c r="BZ15" s="146"/>
      <c r="CA15" s="146"/>
      <c r="CB15" s="121"/>
    </row>
    <row r="16" spans="1:80" ht="56.25" customHeight="1" x14ac:dyDescent="0.2">
      <c r="A16" s="218"/>
      <c r="B16" s="220"/>
      <c r="C16" s="222"/>
      <c r="D16" s="105" t="s">
        <v>33</v>
      </c>
      <c r="E16" s="224"/>
      <c r="F16" s="226"/>
      <c r="G16" s="215"/>
      <c r="H16" s="66"/>
      <c r="I16" s="66"/>
      <c r="J16" s="66"/>
      <c r="K16" s="66"/>
      <c r="L16" s="66"/>
      <c r="M16" s="66"/>
      <c r="N16" s="66"/>
      <c r="O16" s="66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45"/>
      <c r="BY16" s="45"/>
      <c r="BZ16" s="45"/>
      <c r="CA16" s="45"/>
      <c r="CB16" s="45"/>
    </row>
    <row r="17" spans="1:80" ht="30.75" customHeight="1" x14ac:dyDescent="0.2">
      <c r="A17" s="217" t="s">
        <v>12</v>
      </c>
      <c r="B17" s="219" t="s">
        <v>12</v>
      </c>
      <c r="C17" s="231" t="s">
        <v>13</v>
      </c>
      <c r="D17" s="147" t="s">
        <v>134</v>
      </c>
      <c r="E17" s="223" t="s">
        <v>12</v>
      </c>
      <c r="F17" s="225">
        <v>188718528</v>
      </c>
      <c r="G17" s="214" t="s">
        <v>69</v>
      </c>
      <c r="H17" s="66"/>
      <c r="I17" s="66"/>
      <c r="J17" s="66"/>
      <c r="K17" s="66"/>
      <c r="L17" s="66"/>
      <c r="M17" s="66"/>
      <c r="N17" s="66"/>
      <c r="O17" s="66"/>
      <c r="P17" s="65">
        <v>5021.1000000000004</v>
      </c>
      <c r="Q17" s="65"/>
      <c r="R17" s="65"/>
      <c r="S17" s="65"/>
      <c r="T17" s="65"/>
      <c r="U17" s="65"/>
      <c r="V17" s="65"/>
      <c r="W17" s="65"/>
      <c r="X17" s="65">
        <f>SUM(P17:Q17)</f>
        <v>5021.1000000000004</v>
      </c>
      <c r="Y17" s="65">
        <v>4933.7</v>
      </c>
      <c r="Z17" s="65">
        <v>2747.6</v>
      </c>
      <c r="AA17" s="65">
        <v>87.4</v>
      </c>
      <c r="AB17" s="65"/>
      <c r="AC17" s="65"/>
      <c r="AD17" s="65"/>
      <c r="AE17" s="65"/>
      <c r="AF17" s="65">
        <v>0</v>
      </c>
      <c r="AG17" s="65"/>
      <c r="AH17" s="65"/>
      <c r="AI17" s="65"/>
      <c r="AJ17" s="65"/>
      <c r="AK17" s="65"/>
      <c r="AL17" s="65"/>
      <c r="AM17" s="65"/>
      <c r="AN17" s="65">
        <f>SUM(AF17:AG17)</f>
        <v>0</v>
      </c>
      <c r="AO17" s="65">
        <v>0</v>
      </c>
      <c r="AP17" s="65">
        <v>0</v>
      </c>
      <c r="AQ17" s="65">
        <v>0</v>
      </c>
      <c r="AR17" s="65"/>
      <c r="AS17" s="65"/>
      <c r="AT17" s="65"/>
      <c r="AU17" s="65"/>
      <c r="AV17" s="65">
        <v>0</v>
      </c>
      <c r="AW17" s="65"/>
      <c r="AX17" s="65"/>
      <c r="AY17" s="65"/>
      <c r="AZ17" s="65"/>
      <c r="BA17" s="65"/>
      <c r="BB17" s="65"/>
      <c r="BC17" s="65"/>
      <c r="BD17" s="65">
        <f>SUM(AV17:AW17)</f>
        <v>0</v>
      </c>
      <c r="BE17" s="65">
        <v>0</v>
      </c>
      <c r="BF17" s="65">
        <v>0</v>
      </c>
      <c r="BG17" s="65">
        <v>0</v>
      </c>
      <c r="BH17" s="65"/>
      <c r="BI17" s="65"/>
      <c r="BJ17" s="65"/>
      <c r="BK17" s="65"/>
      <c r="BL17" s="65">
        <v>0</v>
      </c>
      <c r="BM17" s="65"/>
      <c r="BN17" s="65"/>
      <c r="BO17" s="65"/>
      <c r="BP17" s="65"/>
      <c r="BQ17" s="65"/>
      <c r="BR17" s="65"/>
      <c r="BS17" s="65"/>
      <c r="BT17" s="65">
        <f>SUM(BL17:BM17)</f>
        <v>0</v>
      </c>
      <c r="BU17" s="65">
        <v>0</v>
      </c>
      <c r="BV17" s="65">
        <v>0</v>
      </c>
      <c r="BW17" s="65">
        <v>0</v>
      </c>
      <c r="BX17" s="45"/>
      <c r="BY17" s="45"/>
      <c r="BZ17" s="45"/>
      <c r="CA17" s="45"/>
      <c r="CB17" s="45"/>
    </row>
    <row r="18" spans="1:80" ht="63.75" x14ac:dyDescent="0.2">
      <c r="A18" s="218"/>
      <c r="B18" s="220"/>
      <c r="C18" s="232"/>
      <c r="D18" s="105" t="s">
        <v>34</v>
      </c>
      <c r="E18" s="224"/>
      <c r="F18" s="226"/>
      <c r="G18" s="215"/>
      <c r="H18" s="66"/>
      <c r="I18" s="66"/>
      <c r="J18" s="66"/>
      <c r="K18" s="66"/>
      <c r="L18" s="66"/>
      <c r="M18" s="66"/>
      <c r="N18" s="66"/>
      <c r="O18" s="66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45"/>
      <c r="BY18" s="45"/>
      <c r="BZ18" s="45"/>
      <c r="CA18" s="45"/>
      <c r="CB18" s="45"/>
    </row>
    <row r="19" spans="1:80" ht="30.75" x14ac:dyDescent="0.2">
      <c r="A19" s="11" t="s">
        <v>12</v>
      </c>
      <c r="B19" s="41" t="s">
        <v>12</v>
      </c>
      <c r="C19" s="42" t="s">
        <v>14</v>
      </c>
      <c r="D19" s="130" t="s">
        <v>140</v>
      </c>
      <c r="E19" s="128" t="s">
        <v>12</v>
      </c>
      <c r="F19" s="62">
        <v>188718528</v>
      </c>
      <c r="G19" s="131" t="s">
        <v>69</v>
      </c>
      <c r="H19" s="66"/>
      <c r="I19" s="66"/>
      <c r="J19" s="66"/>
      <c r="K19" s="66"/>
      <c r="L19" s="66"/>
      <c r="M19" s="66"/>
      <c r="N19" s="66"/>
      <c r="O19" s="66"/>
      <c r="P19" s="65">
        <v>60</v>
      </c>
      <c r="Q19" s="65"/>
      <c r="R19" s="65"/>
      <c r="S19" s="65"/>
      <c r="T19" s="65"/>
      <c r="U19" s="65"/>
      <c r="V19" s="65"/>
      <c r="W19" s="65"/>
      <c r="X19" s="65">
        <f>P19</f>
        <v>60</v>
      </c>
      <c r="Y19" s="65">
        <f>P19</f>
        <v>60</v>
      </c>
      <c r="Z19" s="65">
        <v>0</v>
      </c>
      <c r="AA19" s="65">
        <v>0</v>
      </c>
      <c r="AB19" s="66"/>
      <c r="AC19" s="66"/>
      <c r="AD19" s="66"/>
      <c r="AE19" s="66"/>
      <c r="AF19" s="65">
        <v>0</v>
      </c>
      <c r="AG19" s="65"/>
      <c r="AH19" s="65"/>
      <c r="AI19" s="65"/>
      <c r="AJ19" s="65"/>
      <c r="AK19" s="65"/>
      <c r="AL19" s="65"/>
      <c r="AM19" s="65"/>
      <c r="AN19" s="65">
        <f>AF19</f>
        <v>0</v>
      </c>
      <c r="AO19" s="65">
        <f>AF19</f>
        <v>0</v>
      </c>
      <c r="AP19" s="65">
        <v>0</v>
      </c>
      <c r="AQ19" s="65">
        <v>0</v>
      </c>
      <c r="AR19" s="66"/>
      <c r="AS19" s="66"/>
      <c r="AT19" s="66"/>
      <c r="AU19" s="66"/>
      <c r="AV19" s="65">
        <v>0</v>
      </c>
      <c r="AW19" s="65"/>
      <c r="AX19" s="65"/>
      <c r="AY19" s="65"/>
      <c r="AZ19" s="65"/>
      <c r="BA19" s="65"/>
      <c r="BB19" s="65"/>
      <c r="BC19" s="65"/>
      <c r="BD19" s="65">
        <f>AV19</f>
        <v>0</v>
      </c>
      <c r="BE19" s="65">
        <f>AV19</f>
        <v>0</v>
      </c>
      <c r="BF19" s="65">
        <v>0</v>
      </c>
      <c r="BG19" s="65">
        <v>0</v>
      </c>
      <c r="BH19" s="66"/>
      <c r="BI19" s="66"/>
      <c r="BJ19" s="66"/>
      <c r="BK19" s="66"/>
      <c r="BL19" s="65">
        <v>0</v>
      </c>
      <c r="BM19" s="65"/>
      <c r="BN19" s="65"/>
      <c r="BO19" s="65"/>
      <c r="BP19" s="65"/>
      <c r="BQ19" s="65"/>
      <c r="BR19" s="65"/>
      <c r="BS19" s="65"/>
      <c r="BT19" s="65">
        <f>BL19</f>
        <v>0</v>
      </c>
      <c r="BU19" s="65">
        <f>BL19</f>
        <v>0</v>
      </c>
      <c r="BV19" s="65">
        <v>0</v>
      </c>
      <c r="BW19" s="65">
        <v>0</v>
      </c>
      <c r="BX19" s="45"/>
      <c r="BY19" s="45"/>
      <c r="BZ19" s="45"/>
      <c r="CA19" s="45"/>
      <c r="CB19" s="45"/>
    </row>
    <row r="20" spans="1:80" ht="12" x14ac:dyDescent="0.2">
      <c r="A20" s="234" t="s">
        <v>12</v>
      </c>
      <c r="B20" s="235" t="s">
        <v>12</v>
      </c>
      <c r="C20" s="227" t="s">
        <v>15</v>
      </c>
      <c r="D20" s="228" t="s">
        <v>35</v>
      </c>
      <c r="E20" s="229" t="s">
        <v>12</v>
      </c>
      <c r="F20" s="230">
        <v>188718528</v>
      </c>
      <c r="G20" s="233" t="s">
        <v>70</v>
      </c>
      <c r="H20" s="66"/>
      <c r="I20" s="66"/>
      <c r="J20" s="66"/>
      <c r="K20" s="66"/>
      <c r="L20" s="66"/>
      <c r="M20" s="66"/>
      <c r="N20" s="66"/>
      <c r="O20" s="66"/>
      <c r="P20" s="65">
        <v>17</v>
      </c>
      <c r="Q20" s="65"/>
      <c r="R20" s="65"/>
      <c r="S20" s="65"/>
      <c r="T20" s="65"/>
      <c r="U20" s="65"/>
      <c r="V20" s="65"/>
      <c r="W20" s="65"/>
      <c r="X20" s="65">
        <v>17</v>
      </c>
      <c r="Y20" s="65">
        <v>17</v>
      </c>
      <c r="Z20" s="65">
        <v>0</v>
      </c>
      <c r="AA20" s="65">
        <v>0</v>
      </c>
      <c r="AB20" s="65"/>
      <c r="AC20" s="65"/>
      <c r="AD20" s="65"/>
      <c r="AE20" s="65"/>
      <c r="AF20" s="65">
        <v>0</v>
      </c>
      <c r="AG20" s="65"/>
      <c r="AH20" s="65"/>
      <c r="AI20" s="65"/>
      <c r="AJ20" s="65"/>
      <c r="AK20" s="65"/>
      <c r="AL20" s="65"/>
      <c r="AM20" s="65"/>
      <c r="AN20" s="65">
        <f>AF20</f>
        <v>0</v>
      </c>
      <c r="AO20" s="65">
        <f>AF20</f>
        <v>0</v>
      </c>
      <c r="AP20" s="65">
        <v>0</v>
      </c>
      <c r="AQ20" s="65">
        <v>0</v>
      </c>
      <c r="AR20" s="65"/>
      <c r="AS20" s="65"/>
      <c r="AT20" s="65"/>
      <c r="AU20" s="65"/>
      <c r="AV20" s="65">
        <v>0</v>
      </c>
      <c r="AW20" s="65"/>
      <c r="AX20" s="65"/>
      <c r="AY20" s="65"/>
      <c r="AZ20" s="65"/>
      <c r="BA20" s="65"/>
      <c r="BB20" s="65"/>
      <c r="BC20" s="65"/>
      <c r="BD20" s="65">
        <f>AV20</f>
        <v>0</v>
      </c>
      <c r="BE20" s="65">
        <f>BD20</f>
        <v>0</v>
      </c>
      <c r="BF20" s="65">
        <f>AX20</f>
        <v>0</v>
      </c>
      <c r="BG20" s="65">
        <f>AZ20</f>
        <v>0</v>
      </c>
      <c r="BH20" s="65"/>
      <c r="BI20" s="65"/>
      <c r="BJ20" s="65"/>
      <c r="BK20" s="65"/>
      <c r="BL20" s="65">
        <v>0</v>
      </c>
      <c r="BM20" s="65"/>
      <c r="BN20" s="65"/>
      <c r="BO20" s="65"/>
      <c r="BP20" s="65"/>
      <c r="BQ20" s="65"/>
      <c r="BR20" s="65"/>
      <c r="BS20" s="65"/>
      <c r="BT20" s="65">
        <f>BM20</f>
        <v>0</v>
      </c>
      <c r="BU20" s="65">
        <f>BL20</f>
        <v>0</v>
      </c>
      <c r="BV20" s="65">
        <v>0</v>
      </c>
      <c r="BW20" s="65">
        <v>0</v>
      </c>
      <c r="BX20" s="45"/>
      <c r="BY20" s="45"/>
      <c r="BZ20" s="45"/>
      <c r="CA20" s="45"/>
      <c r="CB20" s="45"/>
    </row>
    <row r="21" spans="1:80" ht="38.25" customHeight="1" x14ac:dyDescent="0.2">
      <c r="A21" s="234"/>
      <c r="B21" s="235"/>
      <c r="C21" s="227"/>
      <c r="D21" s="228"/>
      <c r="E21" s="229"/>
      <c r="F21" s="230"/>
      <c r="G21" s="233"/>
      <c r="H21" s="66"/>
      <c r="I21" s="66"/>
      <c r="J21" s="66"/>
      <c r="K21" s="66"/>
      <c r="L21" s="66"/>
      <c r="M21" s="66"/>
      <c r="N21" s="66"/>
      <c r="O21" s="66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45"/>
      <c r="BY21" s="45"/>
      <c r="BZ21" s="45"/>
      <c r="CA21" s="45"/>
      <c r="CB21" s="45"/>
    </row>
    <row r="22" spans="1:80" ht="67.5" x14ac:dyDescent="0.2">
      <c r="A22" s="234" t="s">
        <v>12</v>
      </c>
      <c r="B22" s="235" t="s">
        <v>12</v>
      </c>
      <c r="C22" s="227" t="s">
        <v>36</v>
      </c>
      <c r="D22" s="236" t="s">
        <v>38</v>
      </c>
      <c r="E22" s="229" t="s">
        <v>12</v>
      </c>
      <c r="F22" s="225">
        <v>188718528</v>
      </c>
      <c r="G22" s="233" t="s">
        <v>71</v>
      </c>
      <c r="H22" s="66"/>
      <c r="I22" s="66"/>
      <c r="J22" s="66"/>
      <c r="K22" s="66"/>
      <c r="L22" s="66"/>
      <c r="M22" s="66"/>
      <c r="N22" s="65"/>
      <c r="O22" s="65"/>
      <c r="P22" s="65">
        <v>25.2</v>
      </c>
      <c r="Q22" s="65"/>
      <c r="R22" s="65"/>
      <c r="S22" s="65"/>
      <c r="T22" s="65"/>
      <c r="U22" s="65"/>
      <c r="V22" s="65"/>
      <c r="W22" s="65"/>
      <c r="X22" s="65">
        <f>P22</f>
        <v>25.2</v>
      </c>
      <c r="Y22" s="65">
        <f>X22</f>
        <v>25.2</v>
      </c>
      <c r="Z22" s="65">
        <v>19.2</v>
      </c>
      <c r="AA22" s="65">
        <v>0</v>
      </c>
      <c r="AB22" s="65"/>
      <c r="AC22" s="65"/>
      <c r="AD22" s="65"/>
      <c r="AE22" s="65"/>
      <c r="AF22" s="68">
        <v>0</v>
      </c>
      <c r="AG22" s="68"/>
      <c r="AH22" s="68"/>
      <c r="AI22" s="68"/>
      <c r="AJ22" s="68"/>
      <c r="AK22" s="68"/>
      <c r="AL22" s="68"/>
      <c r="AM22" s="68"/>
      <c r="AN22" s="68">
        <v>0</v>
      </c>
      <c r="AO22" s="68">
        <v>0</v>
      </c>
      <c r="AP22" s="68">
        <v>0</v>
      </c>
      <c r="AQ22" s="68">
        <v>0</v>
      </c>
      <c r="AR22" s="65"/>
      <c r="AS22" s="65"/>
      <c r="AT22" s="65"/>
      <c r="AU22" s="65"/>
      <c r="AV22" s="68">
        <v>0</v>
      </c>
      <c r="AW22" s="68"/>
      <c r="AX22" s="68"/>
      <c r="AY22" s="68"/>
      <c r="AZ22" s="68"/>
      <c r="BA22" s="68"/>
      <c r="BB22" s="68"/>
      <c r="BC22" s="68"/>
      <c r="BD22" s="68">
        <v>0</v>
      </c>
      <c r="BE22" s="68">
        <v>0</v>
      </c>
      <c r="BF22" s="68">
        <v>0</v>
      </c>
      <c r="BG22" s="68">
        <v>0</v>
      </c>
      <c r="BH22" s="65"/>
      <c r="BI22" s="65"/>
      <c r="BJ22" s="65"/>
      <c r="BK22" s="65"/>
      <c r="BL22" s="68">
        <v>0</v>
      </c>
      <c r="BM22" s="68"/>
      <c r="BN22" s="68"/>
      <c r="BO22" s="68"/>
      <c r="BP22" s="68"/>
      <c r="BQ22" s="68"/>
      <c r="BR22" s="68"/>
      <c r="BS22" s="68"/>
      <c r="BT22" s="68">
        <v>0</v>
      </c>
      <c r="BU22" s="68">
        <v>0</v>
      </c>
      <c r="BV22" s="68">
        <v>0</v>
      </c>
      <c r="BW22" s="68">
        <v>0</v>
      </c>
      <c r="BX22" s="122" t="s">
        <v>79</v>
      </c>
      <c r="BY22" s="98" t="s">
        <v>80</v>
      </c>
      <c r="BZ22" s="119" t="s">
        <v>81</v>
      </c>
      <c r="CA22" s="119" t="s">
        <v>80</v>
      </c>
      <c r="CB22" s="98" t="s">
        <v>82</v>
      </c>
    </row>
    <row r="23" spans="1:80" ht="12" x14ac:dyDescent="0.2">
      <c r="A23" s="234"/>
      <c r="B23" s="235"/>
      <c r="C23" s="227"/>
      <c r="D23" s="236"/>
      <c r="E23" s="229"/>
      <c r="F23" s="237"/>
      <c r="G23" s="233"/>
      <c r="H23" s="66"/>
      <c r="I23" s="66"/>
      <c r="J23" s="66"/>
      <c r="K23" s="66"/>
      <c r="L23" s="66"/>
      <c r="M23" s="66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5"/>
      <c r="AS23" s="65"/>
      <c r="AT23" s="65"/>
      <c r="AU23" s="65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5"/>
      <c r="BI23" s="65"/>
      <c r="BJ23" s="65"/>
      <c r="BK23" s="65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122" t="s">
        <v>78</v>
      </c>
      <c r="BY23" s="99"/>
      <c r="BZ23" s="99"/>
      <c r="CA23" s="99"/>
      <c r="CB23" s="99"/>
    </row>
    <row r="24" spans="1:80" ht="22.5" x14ac:dyDescent="0.2">
      <c r="A24" s="234"/>
      <c r="B24" s="235"/>
      <c r="C24" s="227"/>
      <c r="D24" s="236"/>
      <c r="E24" s="229"/>
      <c r="F24" s="237"/>
      <c r="G24" s="233"/>
      <c r="H24" s="66"/>
      <c r="I24" s="66"/>
      <c r="J24" s="66"/>
      <c r="K24" s="66"/>
      <c r="L24" s="66"/>
      <c r="M24" s="66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5"/>
      <c r="AS24" s="65"/>
      <c r="AT24" s="65"/>
      <c r="AU24" s="65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5"/>
      <c r="BI24" s="65"/>
      <c r="BJ24" s="65"/>
      <c r="BK24" s="65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122" t="s">
        <v>54</v>
      </c>
      <c r="BY24" s="98">
        <v>200</v>
      </c>
      <c r="BZ24" s="98">
        <v>250</v>
      </c>
      <c r="CA24" s="98">
        <v>210</v>
      </c>
      <c r="CB24" s="98">
        <v>230</v>
      </c>
    </row>
    <row r="25" spans="1:80" ht="33.75" x14ac:dyDescent="0.2">
      <c r="A25" s="234"/>
      <c r="B25" s="235"/>
      <c r="C25" s="227"/>
      <c r="D25" s="236"/>
      <c r="E25" s="229"/>
      <c r="F25" s="237"/>
      <c r="G25" s="233"/>
      <c r="H25" s="66"/>
      <c r="I25" s="66"/>
      <c r="J25" s="66"/>
      <c r="K25" s="66"/>
      <c r="L25" s="66"/>
      <c r="M25" s="66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5"/>
      <c r="AS25" s="65"/>
      <c r="AT25" s="65"/>
      <c r="AU25" s="65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5"/>
      <c r="BI25" s="65"/>
      <c r="BJ25" s="65"/>
      <c r="BK25" s="65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122" t="s">
        <v>65</v>
      </c>
      <c r="BY25" s="98">
        <v>40</v>
      </c>
      <c r="BZ25" s="98">
        <v>49</v>
      </c>
      <c r="CA25" s="98">
        <v>42</v>
      </c>
      <c r="CB25" s="98">
        <v>46</v>
      </c>
    </row>
    <row r="26" spans="1:80" ht="22.5" x14ac:dyDescent="0.2">
      <c r="A26" s="234"/>
      <c r="B26" s="235"/>
      <c r="C26" s="227"/>
      <c r="D26" s="236"/>
      <c r="E26" s="229"/>
      <c r="F26" s="237"/>
      <c r="G26" s="233"/>
      <c r="H26" s="66"/>
      <c r="I26" s="66"/>
      <c r="J26" s="66"/>
      <c r="K26" s="66"/>
      <c r="L26" s="66"/>
      <c r="M26" s="66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5"/>
      <c r="AS26" s="65"/>
      <c r="AT26" s="65"/>
      <c r="AU26" s="65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5"/>
      <c r="BI26" s="65"/>
      <c r="BJ26" s="65"/>
      <c r="BK26" s="65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103" t="s">
        <v>66</v>
      </c>
      <c r="BY26" s="98">
        <v>75</v>
      </c>
      <c r="BZ26" s="98">
        <v>82</v>
      </c>
      <c r="CA26" s="98">
        <v>80</v>
      </c>
      <c r="CB26" s="98">
        <v>85</v>
      </c>
    </row>
    <row r="27" spans="1:80" ht="33.75" x14ac:dyDescent="0.2">
      <c r="A27" s="234"/>
      <c r="B27" s="235"/>
      <c r="C27" s="227"/>
      <c r="D27" s="236"/>
      <c r="E27" s="229"/>
      <c r="F27" s="226"/>
      <c r="G27" s="233"/>
      <c r="H27" s="66"/>
      <c r="I27" s="66"/>
      <c r="J27" s="66"/>
      <c r="K27" s="66"/>
      <c r="L27" s="66"/>
      <c r="M27" s="66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5"/>
      <c r="AS27" s="65"/>
      <c r="AT27" s="65"/>
      <c r="AU27" s="65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5"/>
      <c r="BI27" s="65"/>
      <c r="BJ27" s="65"/>
      <c r="BK27" s="65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103" t="s">
        <v>67</v>
      </c>
      <c r="BY27" s="101">
        <v>133</v>
      </c>
      <c r="BZ27" s="101">
        <v>140</v>
      </c>
      <c r="CA27" s="101">
        <v>139</v>
      </c>
      <c r="CB27" s="101">
        <v>139</v>
      </c>
    </row>
    <row r="28" spans="1:80" ht="38.25" customHeight="1" x14ac:dyDescent="0.2">
      <c r="A28" s="11" t="s">
        <v>12</v>
      </c>
      <c r="B28" s="41" t="s">
        <v>12</v>
      </c>
      <c r="C28" s="42" t="s">
        <v>37</v>
      </c>
      <c r="D28" s="105" t="s">
        <v>76</v>
      </c>
      <c r="E28" s="128" t="s">
        <v>12</v>
      </c>
      <c r="F28" s="62">
        <v>188718528</v>
      </c>
      <c r="G28" s="131" t="s">
        <v>69</v>
      </c>
      <c r="H28" s="66"/>
      <c r="I28" s="66"/>
      <c r="J28" s="66"/>
      <c r="K28" s="66"/>
      <c r="L28" s="66"/>
      <c r="M28" s="66"/>
      <c r="N28" s="65"/>
      <c r="O28" s="65"/>
      <c r="P28" s="46">
        <v>24.1</v>
      </c>
      <c r="Q28" s="46"/>
      <c r="R28" s="46"/>
      <c r="S28" s="46"/>
      <c r="T28" s="65"/>
      <c r="U28" s="65"/>
      <c r="V28" s="65"/>
      <c r="W28" s="65"/>
      <c r="X28" s="65">
        <f>P28</f>
        <v>24.1</v>
      </c>
      <c r="Y28" s="65">
        <v>24.1</v>
      </c>
      <c r="Z28" s="65">
        <v>0</v>
      </c>
      <c r="AA28" s="65">
        <v>0</v>
      </c>
      <c r="AB28" s="66"/>
      <c r="AC28" s="66"/>
      <c r="AD28" s="65"/>
      <c r="AE28" s="65"/>
      <c r="AF28" s="46">
        <v>0</v>
      </c>
      <c r="AG28" s="46"/>
      <c r="AH28" s="46"/>
      <c r="AI28" s="46"/>
      <c r="AJ28" s="65"/>
      <c r="AK28" s="65"/>
      <c r="AL28" s="65"/>
      <c r="AM28" s="65"/>
      <c r="AN28" s="65">
        <f>0</f>
        <v>0</v>
      </c>
      <c r="AO28" s="65">
        <f>AN28</f>
        <v>0</v>
      </c>
      <c r="AP28" s="65">
        <v>0</v>
      </c>
      <c r="AQ28" s="65">
        <v>0</v>
      </c>
      <c r="AR28" s="66"/>
      <c r="AS28" s="66"/>
      <c r="AT28" s="65"/>
      <c r="AU28" s="65"/>
      <c r="AV28" s="46"/>
      <c r="AW28" s="46"/>
      <c r="AX28" s="46"/>
      <c r="AY28" s="46"/>
      <c r="AZ28" s="65"/>
      <c r="BA28" s="65"/>
      <c r="BB28" s="65"/>
      <c r="BC28" s="65"/>
      <c r="BD28" s="65">
        <f>AV28</f>
        <v>0</v>
      </c>
      <c r="BE28" s="65">
        <v>0</v>
      </c>
      <c r="BF28" s="65">
        <v>0</v>
      </c>
      <c r="BG28" s="65">
        <v>0</v>
      </c>
      <c r="BH28" s="66"/>
      <c r="BI28" s="66"/>
      <c r="BJ28" s="65"/>
      <c r="BK28" s="65"/>
      <c r="BL28" s="46">
        <v>0</v>
      </c>
      <c r="BM28" s="46"/>
      <c r="BN28" s="46"/>
      <c r="BO28" s="46"/>
      <c r="BP28" s="65"/>
      <c r="BQ28" s="65"/>
      <c r="BR28" s="65"/>
      <c r="BS28" s="65"/>
      <c r="BT28" s="65">
        <f>BL28</f>
        <v>0</v>
      </c>
      <c r="BU28" s="65">
        <f>BL28</f>
        <v>0</v>
      </c>
      <c r="BV28" s="65">
        <v>0</v>
      </c>
      <c r="BW28" s="65">
        <v>0</v>
      </c>
      <c r="BX28" s="45"/>
      <c r="BY28" s="45"/>
      <c r="BZ28" s="45"/>
      <c r="CA28" s="45"/>
      <c r="CB28" s="45"/>
    </row>
    <row r="29" spans="1:80" ht="38.25" x14ac:dyDescent="0.2">
      <c r="A29" s="11" t="s">
        <v>12</v>
      </c>
      <c r="B29" s="41" t="s">
        <v>12</v>
      </c>
      <c r="C29" s="42" t="s">
        <v>39</v>
      </c>
      <c r="D29" s="105" t="s">
        <v>61</v>
      </c>
      <c r="E29" s="128" t="s">
        <v>12</v>
      </c>
      <c r="F29" s="62">
        <v>188718528</v>
      </c>
      <c r="G29" s="131" t="s">
        <v>69</v>
      </c>
      <c r="H29" s="66"/>
      <c r="I29" s="66"/>
      <c r="J29" s="66"/>
      <c r="K29" s="66"/>
      <c r="L29" s="65"/>
      <c r="M29" s="65"/>
      <c r="N29" s="65">
        <v>320</v>
      </c>
      <c r="O29" s="65"/>
      <c r="P29" s="65"/>
      <c r="Q29" s="65"/>
      <c r="R29" s="65"/>
      <c r="S29" s="65"/>
      <c r="T29" s="65"/>
      <c r="U29" s="65"/>
      <c r="V29" s="65"/>
      <c r="W29" s="65"/>
      <c r="X29" s="65">
        <f>N29</f>
        <v>320</v>
      </c>
      <c r="Y29" s="65">
        <v>0</v>
      </c>
      <c r="Z29" s="65">
        <v>0</v>
      </c>
      <c r="AA29" s="65">
        <v>320</v>
      </c>
      <c r="AB29" s="65"/>
      <c r="AC29" s="65"/>
      <c r="AD29" s="65">
        <v>0</v>
      </c>
      <c r="AE29" s="65"/>
      <c r="AF29" s="65"/>
      <c r="AG29" s="65"/>
      <c r="AH29" s="65"/>
      <c r="AI29" s="65"/>
      <c r="AJ29" s="65"/>
      <c r="AK29" s="65"/>
      <c r="AL29" s="65"/>
      <c r="AM29" s="65"/>
      <c r="AN29" s="65">
        <f>AD29</f>
        <v>0</v>
      </c>
      <c r="AO29" s="65">
        <f>0</f>
        <v>0</v>
      </c>
      <c r="AP29" s="65">
        <v>0</v>
      </c>
      <c r="AQ29" s="65">
        <v>0</v>
      </c>
      <c r="AR29" s="65"/>
      <c r="AS29" s="65"/>
      <c r="AT29" s="65">
        <v>0</v>
      </c>
      <c r="AU29" s="65"/>
      <c r="AV29" s="65"/>
      <c r="AW29" s="65"/>
      <c r="AX29" s="65"/>
      <c r="AY29" s="65"/>
      <c r="AZ29" s="65"/>
      <c r="BA29" s="65"/>
      <c r="BB29" s="65"/>
      <c r="BC29" s="65"/>
      <c r="BD29" s="65">
        <f>AT29</f>
        <v>0</v>
      </c>
      <c r="BE29" s="65">
        <v>0</v>
      </c>
      <c r="BF29" s="65">
        <v>0</v>
      </c>
      <c r="BG29" s="65">
        <v>0</v>
      </c>
      <c r="BH29" s="65"/>
      <c r="BI29" s="65"/>
      <c r="BJ29" s="65">
        <v>0</v>
      </c>
      <c r="BK29" s="65"/>
      <c r="BL29" s="65"/>
      <c r="BM29" s="65"/>
      <c r="BN29" s="65"/>
      <c r="BO29" s="65"/>
      <c r="BP29" s="65"/>
      <c r="BQ29" s="65"/>
      <c r="BR29" s="65"/>
      <c r="BS29" s="65"/>
      <c r="BT29" s="65">
        <f>BJ29</f>
        <v>0</v>
      </c>
      <c r="BU29" s="65">
        <v>0</v>
      </c>
      <c r="BV29" s="65">
        <v>0</v>
      </c>
      <c r="BW29" s="65">
        <v>0</v>
      </c>
      <c r="BX29" s="103" t="s">
        <v>117</v>
      </c>
      <c r="BY29" s="119">
        <v>1</v>
      </c>
      <c r="BZ29" s="119">
        <v>1</v>
      </c>
      <c r="CA29" s="119">
        <v>1</v>
      </c>
      <c r="CB29" s="119">
        <v>1</v>
      </c>
    </row>
    <row r="30" spans="1:80" ht="38.25" x14ac:dyDescent="0.2">
      <c r="A30" s="11" t="s">
        <v>12</v>
      </c>
      <c r="B30" s="41" t="s">
        <v>12</v>
      </c>
      <c r="C30" s="42" t="s">
        <v>40</v>
      </c>
      <c r="D30" s="105" t="s">
        <v>116</v>
      </c>
      <c r="E30" s="56" t="s">
        <v>12</v>
      </c>
      <c r="F30" s="62">
        <v>188718528</v>
      </c>
      <c r="G30" s="80" t="s">
        <v>71</v>
      </c>
      <c r="H30" s="66"/>
      <c r="I30" s="66"/>
      <c r="J30" s="66"/>
      <c r="K30" s="66"/>
      <c r="L30" s="65"/>
      <c r="M30" s="65"/>
      <c r="N30" s="65"/>
      <c r="O30" s="65"/>
      <c r="P30" s="65">
        <v>1</v>
      </c>
      <c r="Q30" s="65"/>
      <c r="R30" s="65"/>
      <c r="S30" s="65"/>
      <c r="T30" s="65"/>
      <c r="U30" s="65"/>
      <c r="V30" s="65"/>
      <c r="W30" s="65"/>
      <c r="X30" s="65">
        <v>1</v>
      </c>
      <c r="Y30" s="65">
        <v>1</v>
      </c>
      <c r="Z30" s="65">
        <v>0</v>
      </c>
      <c r="AA30" s="65">
        <v>0</v>
      </c>
      <c r="AB30" s="65"/>
      <c r="AC30" s="65"/>
      <c r="AD30" s="65"/>
      <c r="AE30" s="65"/>
      <c r="AF30" s="65">
        <v>0</v>
      </c>
      <c r="AG30" s="65"/>
      <c r="AH30" s="65"/>
      <c r="AI30" s="65"/>
      <c r="AJ30" s="65"/>
      <c r="AK30" s="65"/>
      <c r="AL30" s="65"/>
      <c r="AM30" s="65"/>
      <c r="AN30" s="65">
        <f>AF30</f>
        <v>0</v>
      </c>
      <c r="AO30" s="65">
        <f>AF30</f>
        <v>0</v>
      </c>
      <c r="AP30" s="65">
        <v>0</v>
      </c>
      <c r="AQ30" s="65">
        <v>0</v>
      </c>
      <c r="AR30" s="65"/>
      <c r="AS30" s="65"/>
      <c r="AT30" s="65"/>
      <c r="AU30" s="65"/>
      <c r="AV30" s="65">
        <v>0</v>
      </c>
      <c r="AW30" s="65"/>
      <c r="AX30" s="65"/>
      <c r="AY30" s="65"/>
      <c r="AZ30" s="65"/>
      <c r="BA30" s="65"/>
      <c r="BB30" s="65"/>
      <c r="BC30" s="65"/>
      <c r="BD30" s="65">
        <f>AV30</f>
        <v>0</v>
      </c>
      <c r="BE30" s="65">
        <f>AV30</f>
        <v>0</v>
      </c>
      <c r="BF30" s="65">
        <v>0</v>
      </c>
      <c r="BG30" s="65">
        <v>0</v>
      </c>
      <c r="BH30" s="65"/>
      <c r="BI30" s="65"/>
      <c r="BJ30" s="65"/>
      <c r="BK30" s="65"/>
      <c r="BL30" s="65">
        <v>0</v>
      </c>
      <c r="BM30" s="65"/>
      <c r="BN30" s="65"/>
      <c r="BO30" s="65"/>
      <c r="BP30" s="65"/>
      <c r="BQ30" s="65"/>
      <c r="BR30" s="65"/>
      <c r="BS30" s="65"/>
      <c r="BT30" s="65">
        <f>BL30</f>
        <v>0</v>
      </c>
      <c r="BU30" s="65">
        <f>BL30</f>
        <v>0</v>
      </c>
      <c r="BV30" s="65">
        <v>0</v>
      </c>
      <c r="BW30" s="65">
        <v>0</v>
      </c>
      <c r="BX30" s="103"/>
      <c r="BY30" s="102"/>
      <c r="BZ30" s="102"/>
      <c r="CA30" s="102"/>
      <c r="CB30" s="100"/>
    </row>
    <row r="31" spans="1:80" s="19" customFormat="1" ht="14.25" customHeight="1" x14ac:dyDescent="0.25">
      <c r="A31" s="15" t="s">
        <v>12</v>
      </c>
      <c r="B31" s="16" t="s">
        <v>12</v>
      </c>
      <c r="C31" s="238" t="s">
        <v>16</v>
      </c>
      <c r="D31" s="238"/>
      <c r="E31" s="238"/>
      <c r="F31" s="238"/>
      <c r="G31" s="238"/>
      <c r="H31" s="21">
        <f>SUM(H16:H29)</f>
        <v>0</v>
      </c>
      <c r="I31" s="21">
        <f>SUM(I16:I29)</f>
        <v>0</v>
      </c>
      <c r="J31" s="21">
        <f>SUM(J16:J29)</f>
        <v>0</v>
      </c>
      <c r="K31" s="21">
        <f>SUM(K16:K29)</f>
        <v>0</v>
      </c>
      <c r="L31" s="21"/>
      <c r="M31" s="21"/>
      <c r="N31" s="21">
        <f>N15+N17+N19+N20+N22+N28+N29+N30</f>
        <v>320</v>
      </c>
      <c r="O31" s="21"/>
      <c r="P31" s="21">
        <f>P15+P17+P19+P20+P22+P28+P29+P30</f>
        <v>6098.4000000000005</v>
      </c>
      <c r="Q31" s="21"/>
      <c r="R31" s="21"/>
      <c r="S31" s="21"/>
      <c r="T31" s="21"/>
      <c r="U31" s="21"/>
      <c r="V31" s="21"/>
      <c r="W31" s="21"/>
      <c r="X31" s="21">
        <f>X15+X17+X19+X20+X22+X28+X29+X30</f>
        <v>6418.4000000000005</v>
      </c>
      <c r="Y31" s="21">
        <f>Y15+Y17+Y19+Y20+Y22+Y28+Y29+Y30</f>
        <v>5999</v>
      </c>
      <c r="Z31" s="21">
        <f>Z15+Z17+Z19+Z20+Z22+Z28+Z29+Z30</f>
        <v>3131.7999999999997</v>
      </c>
      <c r="AA31" s="21">
        <f>AA15+AA17+AA19+AA20+AA22+AA28+AA29+AA30</f>
        <v>419.4</v>
      </c>
      <c r="AB31" s="21"/>
      <c r="AC31" s="21"/>
      <c r="AD31" s="21">
        <f>AD15+AD17+AD19+AD20+AD22+AD28+AD29+AD30</f>
        <v>0</v>
      </c>
      <c r="AE31" s="21"/>
      <c r="AF31" s="21">
        <f>AF15+AF17+AF19+AF20+AF22+AF28+AF29+AF30</f>
        <v>0</v>
      </c>
      <c r="AG31" s="21"/>
      <c r="AH31" s="21"/>
      <c r="AI31" s="21"/>
      <c r="AJ31" s="21"/>
      <c r="AK31" s="21"/>
      <c r="AL31" s="21"/>
      <c r="AM31" s="21"/>
      <c r="AN31" s="21">
        <f>AN15+AN17+AN19+AN20+AN22+AN28+AN29+AN30</f>
        <v>0</v>
      </c>
      <c r="AO31" s="21">
        <f>AO15+AO17+AO19+AO20+AO22+AO28+AO29+AO30</f>
        <v>0</v>
      </c>
      <c r="AP31" s="21">
        <f>AP15+AP17+AP19+AP20+AP22+AP28+AP29+AP30</f>
        <v>0</v>
      </c>
      <c r="AQ31" s="21">
        <f>AQ15+AQ17+AQ19+AQ20+AQ22+AQ28+AQ29+AQ30</f>
        <v>0</v>
      </c>
      <c r="AR31" s="21"/>
      <c r="AS31" s="21"/>
      <c r="AT31" s="21">
        <f>AT15+AT17+AT19+AT20+AT22+AT28+AT29+AT30</f>
        <v>0</v>
      </c>
      <c r="AU31" s="21"/>
      <c r="AV31" s="21">
        <f>AV15+AV17+AV19+AV20+AV22+AV28+AV29+AV30</f>
        <v>0</v>
      </c>
      <c r="AW31" s="21"/>
      <c r="AX31" s="21"/>
      <c r="AY31" s="21"/>
      <c r="AZ31" s="21"/>
      <c r="BA31" s="21"/>
      <c r="BB31" s="21"/>
      <c r="BC31" s="21"/>
      <c r="BD31" s="21">
        <f>BD15+BD17+BD19+BD20+BD22+BD28+BD29+BD30</f>
        <v>0</v>
      </c>
      <c r="BE31" s="21">
        <f>BE15+BE17+BE19+BE20+BE22+BE28+BE29+BE30</f>
        <v>0</v>
      </c>
      <c r="BF31" s="21">
        <f>BF15+BF17+BF19+BF20+BF22+BF28+BF29+BF30</f>
        <v>0</v>
      </c>
      <c r="BG31" s="21">
        <f>BG15+BG17+BG19+BG20+BG22+BG28+BG29+BG30</f>
        <v>0</v>
      </c>
      <c r="BH31" s="21"/>
      <c r="BI31" s="21"/>
      <c r="BJ31" s="21">
        <f>BJ15+BJ17+BJ19+BJ20+BJ22+BJ28+BJ29+BJ30</f>
        <v>0</v>
      </c>
      <c r="BK31" s="21"/>
      <c r="BL31" s="21">
        <f>BL15+BL17+BL19+BL20+BL22+BL28+BL29+BL30</f>
        <v>0</v>
      </c>
      <c r="BM31" s="21"/>
      <c r="BN31" s="21"/>
      <c r="BO31" s="21"/>
      <c r="BP31" s="21"/>
      <c r="BQ31" s="21"/>
      <c r="BR31" s="21"/>
      <c r="BS31" s="21"/>
      <c r="BT31" s="21">
        <f>BT15+BT17+BT19+BT20+BT22+BT28+BT29+BT30</f>
        <v>0</v>
      </c>
      <c r="BU31" s="21">
        <f>BU15+BU17+BU19+BU20+BU22+BU28+BU29+BU30</f>
        <v>0</v>
      </c>
      <c r="BV31" s="21">
        <f>BV15+BV17+BV19+BV20+BV22+BV28+BV29+BV30</f>
        <v>0</v>
      </c>
      <c r="BW31" s="21">
        <f>BW15+BW17+BW19+BW20+BW22+BW28+BW29+BW30</f>
        <v>0</v>
      </c>
      <c r="BX31" s="76"/>
      <c r="BY31" s="77"/>
      <c r="BZ31" s="77"/>
      <c r="CA31" s="77"/>
      <c r="CB31" s="26"/>
    </row>
    <row r="32" spans="1:80" ht="15.75" customHeight="1" x14ac:dyDescent="0.2">
      <c r="A32" s="129" t="s">
        <v>12</v>
      </c>
      <c r="B32" s="12" t="s">
        <v>13</v>
      </c>
      <c r="C32" s="239" t="s">
        <v>41</v>
      </c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39"/>
      <c r="T32" s="239"/>
      <c r="U32" s="239"/>
      <c r="V32" s="239"/>
      <c r="W32" s="239"/>
      <c r="X32" s="239"/>
      <c r="Y32" s="239"/>
      <c r="Z32" s="239"/>
      <c r="AA32" s="239"/>
      <c r="AB32" s="239"/>
      <c r="AC32" s="239"/>
      <c r="AD32" s="239"/>
      <c r="AE32" s="239"/>
      <c r="AF32" s="239"/>
      <c r="AG32" s="239"/>
      <c r="AH32" s="239"/>
      <c r="AI32" s="239"/>
      <c r="AJ32" s="239"/>
      <c r="AK32" s="239"/>
      <c r="AL32" s="239"/>
      <c r="AM32" s="239"/>
      <c r="AN32" s="239"/>
      <c r="AO32" s="239"/>
      <c r="AP32" s="239"/>
      <c r="AQ32" s="239"/>
      <c r="AR32" s="239"/>
      <c r="AS32" s="239"/>
      <c r="AT32" s="239"/>
      <c r="AU32" s="239"/>
      <c r="AV32" s="239"/>
      <c r="AW32" s="239"/>
      <c r="AX32" s="239"/>
      <c r="AY32" s="239"/>
      <c r="AZ32" s="239"/>
      <c r="BA32" s="239"/>
      <c r="BB32" s="239"/>
      <c r="BC32" s="239"/>
      <c r="BD32" s="239"/>
      <c r="BE32" s="239"/>
      <c r="BF32" s="239"/>
      <c r="BG32" s="239"/>
      <c r="BH32" s="239"/>
      <c r="BI32" s="239"/>
      <c r="BJ32" s="239"/>
      <c r="BK32" s="239"/>
      <c r="BL32" s="239"/>
      <c r="BM32" s="239"/>
      <c r="BN32" s="239"/>
      <c r="BO32" s="239"/>
      <c r="BP32" s="239"/>
      <c r="BQ32" s="239"/>
      <c r="BR32" s="239"/>
      <c r="BS32" s="239"/>
      <c r="BT32" s="239"/>
      <c r="BU32" s="239"/>
      <c r="BV32" s="239"/>
      <c r="BW32" s="239"/>
      <c r="BX32" s="239"/>
      <c r="BY32" s="239"/>
      <c r="BZ32" s="239"/>
      <c r="CA32" s="239"/>
      <c r="CB32" s="93"/>
    </row>
    <row r="33" spans="1:80" ht="51" x14ac:dyDescent="0.2">
      <c r="A33" s="129" t="s">
        <v>12</v>
      </c>
      <c r="B33" s="12" t="s">
        <v>13</v>
      </c>
      <c r="C33" s="43" t="s">
        <v>12</v>
      </c>
      <c r="D33" s="57" t="s">
        <v>141</v>
      </c>
      <c r="E33" s="128" t="s">
        <v>12</v>
      </c>
      <c r="F33" s="62">
        <v>188718528</v>
      </c>
      <c r="G33" s="127" t="s">
        <v>70</v>
      </c>
      <c r="H33" s="61"/>
      <c r="I33" s="61"/>
      <c r="J33" s="61"/>
      <c r="K33" s="61"/>
      <c r="L33" s="60"/>
      <c r="M33" s="60"/>
      <c r="N33" s="60"/>
      <c r="O33" s="60"/>
      <c r="P33" s="71"/>
      <c r="Q33" s="61">
        <v>37.5</v>
      </c>
      <c r="R33" s="61"/>
      <c r="S33" s="61"/>
      <c r="T33" s="61"/>
      <c r="U33" s="61"/>
      <c r="V33" s="61"/>
      <c r="W33" s="61"/>
      <c r="X33" s="61">
        <f>Q33</f>
        <v>37.5</v>
      </c>
      <c r="Y33" s="61">
        <f>X33</f>
        <v>37.5</v>
      </c>
      <c r="Z33" s="61">
        <v>7.8</v>
      </c>
      <c r="AA33" s="61">
        <v>0</v>
      </c>
      <c r="AB33" s="60"/>
      <c r="AC33" s="60"/>
      <c r="AD33" s="60"/>
      <c r="AE33" s="60"/>
      <c r="AF33" s="71"/>
      <c r="AG33" s="61">
        <v>0</v>
      </c>
      <c r="AH33" s="61"/>
      <c r="AI33" s="61"/>
      <c r="AJ33" s="61"/>
      <c r="AK33" s="61"/>
      <c r="AL33" s="61"/>
      <c r="AM33" s="61"/>
      <c r="AN33" s="61">
        <f>AG33</f>
        <v>0</v>
      </c>
      <c r="AO33" s="61">
        <f>AN33</f>
        <v>0</v>
      </c>
      <c r="AP33" s="61">
        <v>0</v>
      </c>
      <c r="AQ33" s="61">
        <v>0</v>
      </c>
      <c r="AR33" s="60"/>
      <c r="AS33" s="60"/>
      <c r="AT33" s="60"/>
      <c r="AU33" s="60"/>
      <c r="AV33" s="71"/>
      <c r="AW33" s="61">
        <v>0</v>
      </c>
      <c r="AX33" s="61"/>
      <c r="AY33" s="61"/>
      <c r="AZ33" s="61"/>
      <c r="BA33" s="61"/>
      <c r="BB33" s="61"/>
      <c r="BC33" s="61"/>
      <c r="BD33" s="61">
        <f>AW33</f>
        <v>0</v>
      </c>
      <c r="BE33" s="61">
        <f>BD33</f>
        <v>0</v>
      </c>
      <c r="BF33" s="61">
        <v>0</v>
      </c>
      <c r="BG33" s="61">
        <v>0</v>
      </c>
      <c r="BH33" s="60"/>
      <c r="BI33" s="60"/>
      <c r="BJ33" s="60"/>
      <c r="BK33" s="60"/>
      <c r="BL33" s="71"/>
      <c r="BM33" s="61">
        <v>37.5</v>
      </c>
      <c r="BN33" s="61"/>
      <c r="BO33" s="61"/>
      <c r="BP33" s="61"/>
      <c r="BQ33" s="61"/>
      <c r="BR33" s="61"/>
      <c r="BS33" s="61"/>
      <c r="BT33" s="61">
        <f>BM33</f>
        <v>37.5</v>
      </c>
      <c r="BU33" s="61">
        <f>BT33</f>
        <v>37.5</v>
      </c>
      <c r="BV33" s="61">
        <v>7.8</v>
      </c>
      <c r="BW33" s="61">
        <v>0</v>
      </c>
      <c r="BX33" s="104" t="s">
        <v>83</v>
      </c>
      <c r="BY33" s="94">
        <v>75</v>
      </c>
      <c r="BZ33" s="94">
        <v>75</v>
      </c>
      <c r="CA33" s="94">
        <v>75</v>
      </c>
      <c r="CB33" s="94">
        <v>75</v>
      </c>
    </row>
    <row r="34" spans="1:80" ht="30.75" x14ac:dyDescent="0.2">
      <c r="A34" s="129" t="s">
        <v>12</v>
      </c>
      <c r="B34" s="12" t="s">
        <v>13</v>
      </c>
      <c r="C34" s="43" t="s">
        <v>13</v>
      </c>
      <c r="D34" s="57" t="s">
        <v>135</v>
      </c>
      <c r="E34" s="128" t="s">
        <v>12</v>
      </c>
      <c r="F34" s="62">
        <v>188718528</v>
      </c>
      <c r="G34" s="127" t="s">
        <v>70</v>
      </c>
      <c r="H34" s="61"/>
      <c r="I34" s="61"/>
      <c r="J34" s="61"/>
      <c r="K34" s="61"/>
      <c r="L34" s="60"/>
      <c r="M34" s="60"/>
      <c r="N34" s="60"/>
      <c r="O34" s="60"/>
      <c r="P34" s="71"/>
      <c r="Q34" s="61">
        <v>2</v>
      </c>
      <c r="R34" s="61"/>
      <c r="S34" s="61"/>
      <c r="T34" s="61"/>
      <c r="U34" s="61"/>
      <c r="V34" s="61"/>
      <c r="W34" s="61"/>
      <c r="X34" s="61">
        <v>2</v>
      </c>
      <c r="Y34" s="61">
        <v>2</v>
      </c>
      <c r="Z34" s="61">
        <v>1.5</v>
      </c>
      <c r="AA34" s="61">
        <v>0</v>
      </c>
      <c r="AB34" s="61"/>
      <c r="AC34" s="61"/>
      <c r="AD34" s="61"/>
      <c r="AE34" s="61"/>
      <c r="AF34" s="61"/>
      <c r="AG34" s="61">
        <v>0</v>
      </c>
      <c r="AH34" s="61"/>
      <c r="AI34" s="61"/>
      <c r="AJ34" s="61"/>
      <c r="AK34" s="61"/>
      <c r="AL34" s="61"/>
      <c r="AM34" s="61"/>
      <c r="AN34" s="63">
        <f>AG34</f>
        <v>0</v>
      </c>
      <c r="AO34" s="63">
        <f>AG34</f>
        <v>0</v>
      </c>
      <c r="AP34" s="63">
        <v>0</v>
      </c>
      <c r="AQ34" s="63">
        <v>0</v>
      </c>
      <c r="AR34" s="61"/>
      <c r="AS34" s="61"/>
      <c r="AT34" s="61"/>
      <c r="AU34" s="61"/>
      <c r="AV34" s="61"/>
      <c r="AW34" s="61">
        <v>0</v>
      </c>
      <c r="AX34" s="61"/>
      <c r="AY34" s="61"/>
      <c r="AZ34" s="61"/>
      <c r="BA34" s="61"/>
      <c r="BB34" s="61"/>
      <c r="BC34" s="61"/>
      <c r="BD34" s="63">
        <f>AW34</f>
        <v>0</v>
      </c>
      <c r="BE34" s="63">
        <f>AW34</f>
        <v>0</v>
      </c>
      <c r="BF34" s="63">
        <v>0</v>
      </c>
      <c r="BG34" s="63">
        <v>0</v>
      </c>
      <c r="BH34" s="61"/>
      <c r="BI34" s="61"/>
      <c r="BJ34" s="61"/>
      <c r="BK34" s="61"/>
      <c r="BL34" s="61"/>
      <c r="BM34" s="61">
        <v>2.4</v>
      </c>
      <c r="BN34" s="61"/>
      <c r="BO34" s="61"/>
      <c r="BP34" s="61"/>
      <c r="BQ34" s="61"/>
      <c r="BR34" s="61"/>
      <c r="BS34" s="61"/>
      <c r="BT34" s="63">
        <v>2.4</v>
      </c>
      <c r="BU34" s="63">
        <v>2.4</v>
      </c>
      <c r="BV34" s="63">
        <v>1.8</v>
      </c>
      <c r="BW34" s="63">
        <v>0</v>
      </c>
      <c r="BX34" s="104" t="s">
        <v>84</v>
      </c>
      <c r="BY34" s="94">
        <v>93</v>
      </c>
      <c r="BZ34" s="94">
        <v>93</v>
      </c>
      <c r="CA34" s="94">
        <v>93</v>
      </c>
      <c r="CB34" s="94">
        <v>93</v>
      </c>
    </row>
    <row r="35" spans="1:80" ht="38.25" x14ac:dyDescent="0.2">
      <c r="A35" s="129" t="s">
        <v>12</v>
      </c>
      <c r="B35" s="12" t="s">
        <v>13</v>
      </c>
      <c r="C35" s="43" t="s">
        <v>14</v>
      </c>
      <c r="D35" s="57" t="s">
        <v>114</v>
      </c>
      <c r="E35" s="128" t="s">
        <v>12</v>
      </c>
      <c r="F35" s="62">
        <v>188718528</v>
      </c>
      <c r="G35" s="127" t="s">
        <v>70</v>
      </c>
      <c r="H35" s="61"/>
      <c r="I35" s="61"/>
      <c r="J35" s="61"/>
      <c r="K35" s="61"/>
      <c r="L35" s="61"/>
      <c r="M35" s="61"/>
      <c r="N35" s="61"/>
      <c r="O35" s="61"/>
      <c r="P35" s="71"/>
      <c r="Q35" s="61">
        <v>1.5</v>
      </c>
      <c r="R35" s="61"/>
      <c r="S35" s="61"/>
      <c r="T35" s="61"/>
      <c r="U35" s="61"/>
      <c r="V35" s="61"/>
      <c r="W35" s="61"/>
      <c r="X35" s="61">
        <v>1.5</v>
      </c>
      <c r="Y35" s="61">
        <v>1.5</v>
      </c>
      <c r="Z35" s="61">
        <v>1.2</v>
      </c>
      <c r="AA35" s="61">
        <v>0</v>
      </c>
      <c r="AB35" s="61"/>
      <c r="AC35" s="61"/>
      <c r="AD35" s="61"/>
      <c r="AE35" s="61"/>
      <c r="AF35" s="61"/>
      <c r="AG35" s="61">
        <v>0</v>
      </c>
      <c r="AH35" s="61"/>
      <c r="AI35" s="61"/>
      <c r="AJ35" s="61"/>
      <c r="AK35" s="61"/>
      <c r="AL35" s="61"/>
      <c r="AM35" s="61"/>
      <c r="AN35" s="63">
        <f>AG35</f>
        <v>0</v>
      </c>
      <c r="AO35" s="63">
        <f>AN35</f>
        <v>0</v>
      </c>
      <c r="AP35" s="63">
        <v>0</v>
      </c>
      <c r="AQ35" s="63">
        <v>0</v>
      </c>
      <c r="AR35" s="61"/>
      <c r="AS35" s="61"/>
      <c r="AT35" s="61"/>
      <c r="AU35" s="61"/>
      <c r="AV35" s="61"/>
      <c r="AW35" s="61">
        <v>0</v>
      </c>
      <c r="AX35" s="61"/>
      <c r="AY35" s="61"/>
      <c r="AZ35" s="61"/>
      <c r="BA35" s="61"/>
      <c r="BB35" s="61"/>
      <c r="BC35" s="61"/>
      <c r="BD35" s="63">
        <f>AW35</f>
        <v>0</v>
      </c>
      <c r="BE35" s="63">
        <f>AW35</f>
        <v>0</v>
      </c>
      <c r="BF35" s="63">
        <v>0</v>
      </c>
      <c r="BG35" s="63">
        <v>0</v>
      </c>
      <c r="BH35" s="61"/>
      <c r="BI35" s="61"/>
      <c r="BJ35" s="61"/>
      <c r="BK35" s="61"/>
      <c r="BL35" s="61"/>
      <c r="BM35" s="61">
        <v>2</v>
      </c>
      <c r="BN35" s="61"/>
      <c r="BO35" s="61"/>
      <c r="BP35" s="61"/>
      <c r="BQ35" s="61"/>
      <c r="BR35" s="61"/>
      <c r="BS35" s="61"/>
      <c r="BT35" s="63">
        <v>2</v>
      </c>
      <c r="BU35" s="63">
        <v>2</v>
      </c>
      <c r="BV35" s="63">
        <v>1.5</v>
      </c>
      <c r="BW35" s="63">
        <v>0</v>
      </c>
      <c r="BX35" s="104" t="s">
        <v>85</v>
      </c>
      <c r="BY35" s="94">
        <v>25</v>
      </c>
      <c r="BZ35" s="94">
        <v>25</v>
      </c>
      <c r="CA35" s="94">
        <v>25</v>
      </c>
      <c r="CB35" s="94">
        <v>25</v>
      </c>
    </row>
    <row r="36" spans="1:80" ht="30.75" customHeight="1" x14ac:dyDescent="0.2">
      <c r="A36" s="240" t="s">
        <v>12</v>
      </c>
      <c r="B36" s="241" t="s">
        <v>13</v>
      </c>
      <c r="C36" s="242" t="s">
        <v>15</v>
      </c>
      <c r="D36" s="243" t="s">
        <v>131</v>
      </c>
      <c r="E36" s="229" t="s">
        <v>12</v>
      </c>
      <c r="F36" s="230">
        <v>188718528</v>
      </c>
      <c r="G36" s="245" t="s">
        <v>70</v>
      </c>
      <c r="H36" s="61"/>
      <c r="I36" s="61"/>
      <c r="J36" s="61"/>
      <c r="K36" s="61"/>
      <c r="L36" s="61"/>
      <c r="M36" s="61"/>
      <c r="N36" s="61"/>
      <c r="O36" s="61"/>
      <c r="P36" s="69"/>
      <c r="Q36" s="61">
        <v>90.9</v>
      </c>
      <c r="R36" s="61"/>
      <c r="S36" s="61"/>
      <c r="T36" s="61"/>
      <c r="U36" s="61"/>
      <c r="V36" s="61"/>
      <c r="W36" s="61"/>
      <c r="X36" s="61">
        <f>Q36</f>
        <v>90.9</v>
      </c>
      <c r="Y36" s="61">
        <f>Q36</f>
        <v>90.9</v>
      </c>
      <c r="Z36" s="61">
        <v>63</v>
      </c>
      <c r="AA36" s="61">
        <v>0</v>
      </c>
      <c r="AB36" s="61"/>
      <c r="AC36" s="61"/>
      <c r="AD36" s="61"/>
      <c r="AE36" s="61"/>
      <c r="AF36" s="61"/>
      <c r="AG36" s="61">
        <v>0</v>
      </c>
      <c r="AH36" s="61"/>
      <c r="AI36" s="61"/>
      <c r="AJ36" s="61"/>
      <c r="AK36" s="61"/>
      <c r="AL36" s="61"/>
      <c r="AM36" s="61"/>
      <c r="AN36" s="63">
        <f>AG36</f>
        <v>0</v>
      </c>
      <c r="AO36" s="63">
        <f>AN36</f>
        <v>0</v>
      </c>
      <c r="AP36" s="63">
        <v>0</v>
      </c>
      <c r="AQ36" s="63">
        <v>0</v>
      </c>
      <c r="AR36" s="61"/>
      <c r="AS36" s="61"/>
      <c r="AT36" s="61"/>
      <c r="AU36" s="61"/>
      <c r="AV36" s="61"/>
      <c r="AW36" s="61">
        <v>0</v>
      </c>
      <c r="AX36" s="61"/>
      <c r="AY36" s="61"/>
      <c r="AZ36" s="61"/>
      <c r="BA36" s="61"/>
      <c r="BB36" s="61"/>
      <c r="BC36" s="61"/>
      <c r="BD36" s="63">
        <f>AW36</f>
        <v>0</v>
      </c>
      <c r="BE36" s="63">
        <f>BD36</f>
        <v>0</v>
      </c>
      <c r="BF36" s="63">
        <v>0</v>
      </c>
      <c r="BG36" s="63">
        <v>0</v>
      </c>
      <c r="BH36" s="61"/>
      <c r="BI36" s="61"/>
      <c r="BJ36" s="61"/>
      <c r="BK36" s="61"/>
      <c r="BL36" s="61"/>
      <c r="BM36" s="61">
        <v>81.400000000000006</v>
      </c>
      <c r="BN36" s="61"/>
      <c r="BO36" s="61"/>
      <c r="BP36" s="61"/>
      <c r="BQ36" s="61"/>
      <c r="BR36" s="61"/>
      <c r="BS36" s="61"/>
      <c r="BT36" s="63">
        <f>BM36</f>
        <v>81.400000000000006</v>
      </c>
      <c r="BU36" s="63">
        <f>BT36</f>
        <v>81.400000000000006</v>
      </c>
      <c r="BV36" s="63">
        <v>56.6</v>
      </c>
      <c r="BW36" s="63">
        <v>0</v>
      </c>
      <c r="BX36" s="104" t="s">
        <v>86</v>
      </c>
      <c r="BY36" s="94">
        <v>1</v>
      </c>
      <c r="BZ36" s="94">
        <v>1</v>
      </c>
      <c r="CA36" s="94">
        <v>1</v>
      </c>
      <c r="CB36" s="94">
        <v>1</v>
      </c>
    </row>
    <row r="37" spans="1:80" ht="31.5" customHeight="1" x14ac:dyDescent="0.2">
      <c r="A37" s="240"/>
      <c r="B37" s="241"/>
      <c r="C37" s="242"/>
      <c r="D37" s="244"/>
      <c r="E37" s="229"/>
      <c r="F37" s="230"/>
      <c r="G37" s="2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104" t="s">
        <v>87</v>
      </c>
      <c r="BY37" s="94">
        <v>176</v>
      </c>
      <c r="BZ37" s="94">
        <v>176</v>
      </c>
      <c r="CA37" s="94">
        <v>176</v>
      </c>
      <c r="CB37" s="94">
        <v>176</v>
      </c>
    </row>
    <row r="38" spans="1:80" ht="22.5" x14ac:dyDescent="0.2">
      <c r="A38" s="240"/>
      <c r="B38" s="241"/>
      <c r="C38" s="242"/>
      <c r="D38" s="244"/>
      <c r="E38" s="229"/>
      <c r="F38" s="230"/>
      <c r="G38" s="245"/>
      <c r="H38" s="61"/>
      <c r="I38" s="61"/>
      <c r="J38" s="61"/>
      <c r="K38" s="61"/>
      <c r="L38" s="61"/>
      <c r="M38" s="61"/>
      <c r="N38" s="61"/>
      <c r="O38" s="61"/>
      <c r="P38" s="69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3"/>
      <c r="AO38" s="63"/>
      <c r="AP38" s="63"/>
      <c r="AQ38" s="64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3"/>
      <c r="BE38" s="63"/>
      <c r="BF38" s="63"/>
      <c r="BG38" s="64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3"/>
      <c r="BU38" s="63"/>
      <c r="BV38" s="63"/>
      <c r="BW38" s="64"/>
      <c r="BX38" s="104" t="s">
        <v>88</v>
      </c>
      <c r="BY38" s="94">
        <v>5</v>
      </c>
      <c r="BZ38" s="94">
        <v>5</v>
      </c>
      <c r="CA38" s="94">
        <v>5</v>
      </c>
      <c r="CB38" s="94">
        <v>5</v>
      </c>
    </row>
    <row r="39" spans="1:80" ht="13.5" customHeight="1" x14ac:dyDescent="0.2">
      <c r="A39" s="240"/>
      <c r="B39" s="241"/>
      <c r="C39" s="242"/>
      <c r="D39" s="244"/>
      <c r="E39" s="229"/>
      <c r="F39" s="230"/>
      <c r="G39" s="245"/>
      <c r="H39" s="61"/>
      <c r="I39" s="61"/>
      <c r="J39" s="61"/>
      <c r="K39" s="61"/>
      <c r="L39" s="61"/>
      <c r="M39" s="61"/>
      <c r="N39" s="61"/>
      <c r="O39" s="61"/>
      <c r="P39" s="69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3"/>
      <c r="AO39" s="63"/>
      <c r="AP39" s="63"/>
      <c r="AQ39" s="64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3"/>
      <c r="BE39" s="63"/>
      <c r="BF39" s="63"/>
      <c r="BG39" s="64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3"/>
      <c r="BU39" s="63"/>
      <c r="BV39" s="63"/>
      <c r="BW39" s="64"/>
      <c r="BX39" s="104" t="s">
        <v>89</v>
      </c>
      <c r="BY39" s="94">
        <v>245</v>
      </c>
      <c r="BZ39" s="94">
        <v>245</v>
      </c>
      <c r="CA39" s="94">
        <v>245</v>
      </c>
      <c r="CB39" s="94">
        <v>245</v>
      </c>
    </row>
    <row r="40" spans="1:80" ht="13.5" customHeight="1" x14ac:dyDescent="0.2">
      <c r="A40" s="240"/>
      <c r="B40" s="241"/>
      <c r="C40" s="242"/>
      <c r="D40" s="244"/>
      <c r="E40" s="229"/>
      <c r="F40" s="230"/>
      <c r="G40" s="245"/>
      <c r="H40" s="61"/>
      <c r="I40" s="61"/>
      <c r="J40" s="61"/>
      <c r="K40" s="61"/>
      <c r="L40" s="61"/>
      <c r="M40" s="61"/>
      <c r="N40" s="61"/>
      <c r="O40" s="61"/>
      <c r="P40" s="69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3"/>
      <c r="AO40" s="63"/>
      <c r="AP40" s="63"/>
      <c r="AQ40" s="64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3"/>
      <c r="BE40" s="63"/>
      <c r="BF40" s="63"/>
      <c r="BG40" s="64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3"/>
      <c r="BU40" s="63"/>
      <c r="BV40" s="63"/>
      <c r="BW40" s="64"/>
      <c r="BX40" s="104" t="s">
        <v>91</v>
      </c>
      <c r="BY40" s="94">
        <v>61</v>
      </c>
      <c r="BZ40" s="94">
        <v>61</v>
      </c>
      <c r="CA40" s="94">
        <v>61</v>
      </c>
      <c r="CB40" s="94">
        <v>61</v>
      </c>
    </row>
    <row r="41" spans="1:80" ht="22.5" x14ac:dyDescent="0.2">
      <c r="A41" s="240"/>
      <c r="B41" s="241"/>
      <c r="C41" s="242"/>
      <c r="D41" s="244"/>
      <c r="E41" s="229"/>
      <c r="F41" s="230"/>
      <c r="G41" s="245"/>
      <c r="H41" s="61"/>
      <c r="I41" s="61"/>
      <c r="J41" s="61"/>
      <c r="K41" s="61"/>
      <c r="L41" s="61"/>
      <c r="M41" s="61"/>
      <c r="N41" s="61"/>
      <c r="O41" s="61"/>
      <c r="P41" s="69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3"/>
      <c r="AO41" s="63"/>
      <c r="AP41" s="63"/>
      <c r="AQ41" s="64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3"/>
      <c r="BE41" s="63"/>
      <c r="BF41" s="63"/>
      <c r="BG41" s="64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3"/>
      <c r="BU41" s="63"/>
      <c r="BV41" s="63"/>
      <c r="BW41" s="64"/>
      <c r="BX41" s="104" t="s">
        <v>90</v>
      </c>
      <c r="BY41" s="94">
        <v>241</v>
      </c>
      <c r="BZ41" s="94">
        <v>241</v>
      </c>
      <c r="CA41" s="94">
        <v>241</v>
      </c>
      <c r="CB41" s="94">
        <v>241</v>
      </c>
    </row>
    <row r="42" spans="1:80" ht="22.5" x14ac:dyDescent="0.2">
      <c r="A42" s="240"/>
      <c r="B42" s="241"/>
      <c r="C42" s="242"/>
      <c r="D42" s="244"/>
      <c r="E42" s="229"/>
      <c r="F42" s="230"/>
      <c r="G42" s="245"/>
      <c r="H42" s="61"/>
      <c r="I42" s="61"/>
      <c r="J42" s="61"/>
      <c r="K42" s="61"/>
      <c r="L42" s="61"/>
      <c r="M42" s="61"/>
      <c r="N42" s="61"/>
      <c r="O42" s="61"/>
      <c r="P42" s="69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3"/>
      <c r="AO42" s="63"/>
      <c r="AP42" s="63"/>
      <c r="AQ42" s="64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3"/>
      <c r="BE42" s="63"/>
      <c r="BF42" s="63"/>
      <c r="BG42" s="64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3"/>
      <c r="BU42" s="63"/>
      <c r="BV42" s="63"/>
      <c r="BW42" s="64"/>
      <c r="BX42" s="104" t="s">
        <v>92</v>
      </c>
      <c r="BY42" s="94">
        <v>197</v>
      </c>
      <c r="BZ42" s="94">
        <v>197</v>
      </c>
      <c r="CA42" s="94">
        <v>197</v>
      </c>
      <c r="CB42" s="94">
        <v>197</v>
      </c>
    </row>
    <row r="43" spans="1:80" ht="22.5" x14ac:dyDescent="0.2">
      <c r="A43" s="240"/>
      <c r="B43" s="241"/>
      <c r="C43" s="242"/>
      <c r="D43" s="244"/>
      <c r="E43" s="229"/>
      <c r="F43" s="230"/>
      <c r="G43" s="245"/>
      <c r="H43" s="61"/>
      <c r="I43" s="61"/>
      <c r="J43" s="61"/>
      <c r="K43" s="61"/>
      <c r="L43" s="61"/>
      <c r="M43" s="61"/>
      <c r="N43" s="61"/>
      <c r="O43" s="61"/>
      <c r="P43" s="69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3"/>
      <c r="AO43" s="63"/>
      <c r="AP43" s="63"/>
      <c r="AQ43" s="64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3"/>
      <c r="BE43" s="63"/>
      <c r="BF43" s="63"/>
      <c r="BG43" s="64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3"/>
      <c r="BU43" s="63"/>
      <c r="BV43" s="63"/>
      <c r="BW43" s="64"/>
      <c r="BX43" s="104" t="s">
        <v>94</v>
      </c>
      <c r="BY43" s="94">
        <v>5</v>
      </c>
      <c r="BZ43" s="94">
        <v>5</v>
      </c>
      <c r="CA43" s="94">
        <v>5</v>
      </c>
      <c r="CB43" s="94">
        <v>5</v>
      </c>
    </row>
    <row r="44" spans="1:80" ht="13.5" customHeight="1" x14ac:dyDescent="0.2">
      <c r="A44" s="240"/>
      <c r="B44" s="241"/>
      <c r="C44" s="242"/>
      <c r="D44" s="244"/>
      <c r="E44" s="229"/>
      <c r="F44" s="230"/>
      <c r="G44" s="245"/>
      <c r="H44" s="61"/>
      <c r="I44" s="61"/>
      <c r="J44" s="61"/>
      <c r="K44" s="61"/>
      <c r="L44" s="61"/>
      <c r="M44" s="61"/>
      <c r="N44" s="61"/>
      <c r="O44" s="61"/>
      <c r="P44" s="69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3"/>
      <c r="AO44" s="63"/>
      <c r="AP44" s="63"/>
      <c r="AQ44" s="64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3"/>
      <c r="BE44" s="63"/>
      <c r="BF44" s="63"/>
      <c r="BG44" s="64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3"/>
      <c r="BU44" s="63"/>
      <c r="BV44" s="63"/>
      <c r="BW44" s="64"/>
      <c r="BX44" s="104" t="s">
        <v>93</v>
      </c>
      <c r="BY44" s="94">
        <v>1</v>
      </c>
      <c r="BZ44" s="94">
        <v>1</v>
      </c>
      <c r="CA44" s="94">
        <v>1</v>
      </c>
      <c r="CB44" s="94">
        <v>1</v>
      </c>
    </row>
    <row r="45" spans="1:80" ht="33.75" x14ac:dyDescent="0.2">
      <c r="A45" s="240"/>
      <c r="B45" s="241"/>
      <c r="C45" s="242"/>
      <c r="D45" s="244"/>
      <c r="E45" s="229"/>
      <c r="F45" s="230"/>
      <c r="G45" s="245"/>
      <c r="H45" s="61"/>
      <c r="I45" s="61"/>
      <c r="J45" s="61"/>
      <c r="K45" s="61"/>
      <c r="L45" s="61"/>
      <c r="M45" s="61"/>
      <c r="N45" s="61"/>
      <c r="O45" s="61"/>
      <c r="P45" s="69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3"/>
      <c r="AO45" s="63"/>
      <c r="AP45" s="63"/>
      <c r="AQ45" s="64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3"/>
      <c r="BE45" s="63"/>
      <c r="BF45" s="63"/>
      <c r="BG45" s="64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3"/>
      <c r="BU45" s="63"/>
      <c r="BV45" s="63"/>
      <c r="BW45" s="64"/>
      <c r="BX45" s="104" t="s">
        <v>95</v>
      </c>
      <c r="BY45" s="94">
        <v>25</v>
      </c>
      <c r="BZ45" s="94">
        <v>25</v>
      </c>
      <c r="CA45" s="94">
        <v>25</v>
      </c>
      <c r="CB45" s="94">
        <v>25</v>
      </c>
    </row>
    <row r="46" spans="1:80" ht="22.5" x14ac:dyDescent="0.2">
      <c r="A46" s="240"/>
      <c r="B46" s="241"/>
      <c r="C46" s="242"/>
      <c r="D46" s="244"/>
      <c r="E46" s="229"/>
      <c r="F46" s="230"/>
      <c r="G46" s="245"/>
      <c r="H46" s="61"/>
      <c r="I46" s="61"/>
      <c r="J46" s="61"/>
      <c r="K46" s="61"/>
      <c r="L46" s="61"/>
      <c r="M46" s="61"/>
      <c r="N46" s="61"/>
      <c r="O46" s="61"/>
      <c r="P46" s="69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3"/>
      <c r="AO46" s="63"/>
      <c r="AP46" s="63"/>
      <c r="AQ46" s="64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3"/>
      <c r="BE46" s="63"/>
      <c r="BF46" s="63"/>
      <c r="BG46" s="64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3"/>
      <c r="BU46" s="63"/>
      <c r="BV46" s="63"/>
      <c r="BW46" s="64"/>
      <c r="BX46" s="104" t="s">
        <v>96</v>
      </c>
      <c r="BY46" s="94">
        <v>489</v>
      </c>
      <c r="BZ46" s="94">
        <v>485</v>
      </c>
      <c r="CA46" s="94">
        <v>485</v>
      </c>
      <c r="CB46" s="94">
        <v>485</v>
      </c>
    </row>
    <row r="47" spans="1:80" ht="45" x14ac:dyDescent="0.2">
      <c r="A47" s="240"/>
      <c r="B47" s="241"/>
      <c r="C47" s="242"/>
      <c r="D47" s="244"/>
      <c r="E47" s="229"/>
      <c r="F47" s="230"/>
      <c r="G47" s="245"/>
      <c r="H47" s="61"/>
      <c r="I47" s="61"/>
      <c r="J47" s="61"/>
      <c r="K47" s="61"/>
      <c r="L47" s="61"/>
      <c r="M47" s="61"/>
      <c r="N47" s="61"/>
      <c r="O47" s="61"/>
      <c r="P47" s="69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3"/>
      <c r="AO47" s="63"/>
      <c r="AP47" s="63"/>
      <c r="AQ47" s="64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3"/>
      <c r="BE47" s="63"/>
      <c r="BF47" s="63"/>
      <c r="BG47" s="64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3"/>
      <c r="BU47" s="63"/>
      <c r="BV47" s="63"/>
      <c r="BW47" s="64"/>
      <c r="BX47" s="104" t="s">
        <v>101</v>
      </c>
      <c r="BY47" s="94">
        <v>2478</v>
      </c>
      <c r="BZ47" s="94">
        <v>2506</v>
      </c>
      <c r="CA47" s="94">
        <v>2506</v>
      </c>
      <c r="CB47" s="94">
        <v>2506</v>
      </c>
    </row>
    <row r="48" spans="1:80" ht="33.75" x14ac:dyDescent="0.2">
      <c r="A48" s="240"/>
      <c r="B48" s="241"/>
      <c r="C48" s="242"/>
      <c r="D48" s="244"/>
      <c r="E48" s="229"/>
      <c r="F48" s="230"/>
      <c r="G48" s="245"/>
      <c r="H48" s="61"/>
      <c r="I48" s="61"/>
      <c r="J48" s="61"/>
      <c r="K48" s="61"/>
      <c r="L48" s="61"/>
      <c r="M48" s="61"/>
      <c r="N48" s="61"/>
      <c r="O48" s="61"/>
      <c r="P48" s="69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3"/>
      <c r="AO48" s="63"/>
      <c r="AP48" s="63"/>
      <c r="AQ48" s="64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3"/>
      <c r="BE48" s="63"/>
      <c r="BF48" s="63"/>
      <c r="BG48" s="64"/>
      <c r="BH48" s="61"/>
      <c r="BI48" s="61"/>
      <c r="BJ48" s="61"/>
      <c r="BK48" s="61"/>
      <c r="BL48" s="61"/>
      <c r="BM48" s="61"/>
      <c r="BN48" s="61"/>
      <c r="BO48" s="61"/>
      <c r="BP48" s="61"/>
      <c r="BQ48" s="61"/>
      <c r="BR48" s="61"/>
      <c r="BS48" s="61"/>
      <c r="BT48" s="63"/>
      <c r="BU48" s="63"/>
      <c r="BV48" s="63"/>
      <c r="BW48" s="64"/>
      <c r="BX48" s="104" t="s">
        <v>97</v>
      </c>
      <c r="BY48" s="94">
        <v>520</v>
      </c>
      <c r="BZ48" s="95">
        <v>510</v>
      </c>
      <c r="CA48" s="94">
        <v>490</v>
      </c>
      <c r="CB48" s="94">
        <v>520</v>
      </c>
    </row>
    <row r="49" spans="1:80" ht="22.5" x14ac:dyDescent="0.2">
      <c r="A49" s="240"/>
      <c r="B49" s="241"/>
      <c r="C49" s="242"/>
      <c r="D49" s="244"/>
      <c r="E49" s="229"/>
      <c r="F49" s="230"/>
      <c r="G49" s="245"/>
      <c r="H49" s="61"/>
      <c r="I49" s="61"/>
      <c r="J49" s="61"/>
      <c r="K49" s="61"/>
      <c r="L49" s="61"/>
      <c r="M49" s="61"/>
      <c r="N49" s="61"/>
      <c r="O49" s="61"/>
      <c r="P49" s="69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3"/>
      <c r="AO49" s="63"/>
      <c r="AP49" s="63"/>
      <c r="AQ49" s="64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3"/>
      <c r="BE49" s="63"/>
      <c r="BF49" s="63"/>
      <c r="BG49" s="64"/>
      <c r="BH49" s="61"/>
      <c r="BI49" s="61"/>
      <c r="BJ49" s="61"/>
      <c r="BK49" s="61"/>
      <c r="BL49" s="61"/>
      <c r="BM49" s="61"/>
      <c r="BN49" s="61"/>
      <c r="BO49" s="61"/>
      <c r="BP49" s="61"/>
      <c r="BQ49" s="61"/>
      <c r="BR49" s="61"/>
      <c r="BS49" s="61"/>
      <c r="BT49" s="63"/>
      <c r="BU49" s="63"/>
      <c r="BV49" s="63"/>
      <c r="BW49" s="64"/>
      <c r="BX49" s="104" t="s">
        <v>87</v>
      </c>
      <c r="BY49" s="94">
        <v>176</v>
      </c>
      <c r="BZ49" s="94">
        <v>176</v>
      </c>
      <c r="CA49" s="94">
        <v>176</v>
      </c>
      <c r="CB49" s="94">
        <v>176</v>
      </c>
    </row>
    <row r="50" spans="1:80" ht="41.25" customHeight="1" x14ac:dyDescent="0.2">
      <c r="A50" s="129" t="s">
        <v>12</v>
      </c>
      <c r="B50" s="12" t="s">
        <v>13</v>
      </c>
      <c r="C50" s="43" t="s">
        <v>36</v>
      </c>
      <c r="D50" s="57" t="s">
        <v>142</v>
      </c>
      <c r="E50" s="128" t="s">
        <v>12</v>
      </c>
      <c r="F50" s="62">
        <v>188718528</v>
      </c>
      <c r="G50" s="127" t="s">
        <v>71</v>
      </c>
      <c r="H50" s="61"/>
      <c r="I50" s="61"/>
      <c r="J50" s="61"/>
      <c r="K50" s="61"/>
      <c r="L50" s="60"/>
      <c r="M50" s="60"/>
      <c r="N50" s="60"/>
      <c r="O50" s="60"/>
      <c r="P50" s="60"/>
      <c r="Q50" s="61">
        <v>31</v>
      </c>
      <c r="R50" s="61"/>
      <c r="S50" s="61"/>
      <c r="T50" s="61"/>
      <c r="U50" s="61"/>
      <c r="V50" s="61"/>
      <c r="W50" s="61"/>
      <c r="X50" s="61">
        <f>SUM(P50:Q50)</f>
        <v>31</v>
      </c>
      <c r="Y50" s="61">
        <f>X50</f>
        <v>31</v>
      </c>
      <c r="Z50" s="61">
        <v>21.5</v>
      </c>
      <c r="AA50" s="61">
        <v>0</v>
      </c>
      <c r="AB50" s="61"/>
      <c r="AC50" s="61"/>
      <c r="AD50" s="61"/>
      <c r="AE50" s="61"/>
      <c r="AF50" s="61"/>
      <c r="AG50" s="61">
        <v>0</v>
      </c>
      <c r="AH50" s="61"/>
      <c r="AI50" s="61"/>
      <c r="AJ50" s="61"/>
      <c r="AK50" s="61"/>
      <c r="AL50" s="61"/>
      <c r="AM50" s="61"/>
      <c r="AN50" s="63">
        <f>AG50</f>
        <v>0</v>
      </c>
      <c r="AO50" s="63">
        <f>AG50</f>
        <v>0</v>
      </c>
      <c r="AP50" s="63">
        <v>0</v>
      </c>
      <c r="AQ50" s="63">
        <v>0</v>
      </c>
      <c r="AR50" s="61"/>
      <c r="AS50" s="61"/>
      <c r="AT50" s="61"/>
      <c r="AU50" s="61"/>
      <c r="AV50" s="61"/>
      <c r="AW50" s="61">
        <v>0</v>
      </c>
      <c r="AX50" s="61"/>
      <c r="AY50" s="61"/>
      <c r="AZ50" s="61"/>
      <c r="BA50" s="61"/>
      <c r="BB50" s="61"/>
      <c r="BC50" s="61"/>
      <c r="BD50" s="63">
        <f>AW50</f>
        <v>0</v>
      </c>
      <c r="BE50" s="63">
        <f>AW50</f>
        <v>0</v>
      </c>
      <c r="BF50" s="63">
        <v>0</v>
      </c>
      <c r="BG50" s="63">
        <v>0</v>
      </c>
      <c r="BH50" s="61"/>
      <c r="BI50" s="61"/>
      <c r="BJ50" s="61"/>
      <c r="BK50" s="61"/>
      <c r="BL50" s="61"/>
      <c r="BM50" s="61">
        <v>31</v>
      </c>
      <c r="BN50" s="61"/>
      <c r="BO50" s="61"/>
      <c r="BP50" s="61"/>
      <c r="BQ50" s="61"/>
      <c r="BR50" s="61"/>
      <c r="BS50" s="61"/>
      <c r="BT50" s="63">
        <v>31</v>
      </c>
      <c r="BU50" s="63">
        <v>31</v>
      </c>
      <c r="BV50" s="63">
        <v>21.5</v>
      </c>
      <c r="BW50" s="63">
        <v>0</v>
      </c>
      <c r="BX50" s="45"/>
      <c r="BY50" s="45"/>
      <c r="BZ50" s="45"/>
      <c r="CA50" s="45"/>
      <c r="CB50" s="45"/>
    </row>
    <row r="51" spans="1:80" ht="30.75" x14ac:dyDescent="0.2">
      <c r="A51" s="129" t="s">
        <v>12</v>
      </c>
      <c r="B51" s="12" t="s">
        <v>13</v>
      </c>
      <c r="C51" s="43" t="s">
        <v>37</v>
      </c>
      <c r="D51" s="130" t="s">
        <v>143</v>
      </c>
      <c r="E51" s="128" t="s">
        <v>13</v>
      </c>
      <c r="F51" s="62">
        <v>188718528</v>
      </c>
      <c r="G51" s="127" t="s">
        <v>71</v>
      </c>
      <c r="H51" s="61"/>
      <c r="I51" s="61"/>
      <c r="J51" s="61"/>
      <c r="K51" s="61"/>
      <c r="L51" s="61"/>
      <c r="M51" s="61"/>
      <c r="N51" s="61"/>
      <c r="O51" s="61"/>
      <c r="P51" s="69"/>
      <c r="Q51" s="61">
        <v>54.4</v>
      </c>
      <c r="R51" s="61"/>
      <c r="S51" s="61"/>
      <c r="T51" s="61"/>
      <c r="U51" s="61"/>
      <c r="V51" s="61"/>
      <c r="W51" s="61"/>
      <c r="X51" s="61">
        <f>Q51</f>
        <v>54.4</v>
      </c>
      <c r="Y51" s="61">
        <f>Q51</f>
        <v>54.4</v>
      </c>
      <c r="Z51" s="61">
        <v>33.700000000000003</v>
      </c>
      <c r="AA51" s="61">
        <v>0</v>
      </c>
      <c r="AB51" s="61"/>
      <c r="AC51" s="61"/>
      <c r="AD51" s="61"/>
      <c r="AE51" s="61"/>
      <c r="AF51" s="61"/>
      <c r="AG51" s="61">
        <v>0</v>
      </c>
      <c r="AH51" s="61"/>
      <c r="AI51" s="61"/>
      <c r="AJ51" s="61"/>
      <c r="AK51" s="61"/>
      <c r="AL51" s="61"/>
      <c r="AM51" s="61"/>
      <c r="AN51" s="61">
        <f>AG51</f>
        <v>0</v>
      </c>
      <c r="AO51" s="61">
        <f>AN51</f>
        <v>0</v>
      </c>
      <c r="AP51" s="61">
        <v>0</v>
      </c>
      <c r="AQ51" s="61">
        <v>0</v>
      </c>
      <c r="AR51" s="61"/>
      <c r="AS51" s="61"/>
      <c r="AT51" s="61"/>
      <c r="AU51" s="61"/>
      <c r="AV51" s="61"/>
      <c r="AW51" s="61">
        <v>0</v>
      </c>
      <c r="AX51" s="61"/>
      <c r="AY51" s="61"/>
      <c r="AZ51" s="61"/>
      <c r="BA51" s="61"/>
      <c r="BB51" s="61"/>
      <c r="BC51" s="61"/>
      <c r="BD51" s="61">
        <f>AW51</f>
        <v>0</v>
      </c>
      <c r="BE51" s="61">
        <f>AW51</f>
        <v>0</v>
      </c>
      <c r="BF51" s="61">
        <v>0</v>
      </c>
      <c r="BG51" s="61">
        <v>0</v>
      </c>
      <c r="BH51" s="61"/>
      <c r="BI51" s="61"/>
      <c r="BJ51" s="61"/>
      <c r="BK51" s="61"/>
      <c r="BL51" s="61"/>
      <c r="BM51" s="61">
        <v>58</v>
      </c>
      <c r="BN51" s="61"/>
      <c r="BO51" s="61"/>
      <c r="BP51" s="61"/>
      <c r="BQ51" s="61"/>
      <c r="BR51" s="61"/>
      <c r="BS51" s="61"/>
      <c r="BT51" s="61">
        <f>BM51</f>
        <v>58</v>
      </c>
      <c r="BU51" s="61">
        <f>BT51</f>
        <v>58</v>
      </c>
      <c r="BV51" s="61">
        <v>34</v>
      </c>
      <c r="BW51" s="61">
        <v>0</v>
      </c>
      <c r="BX51" s="104" t="s">
        <v>100</v>
      </c>
      <c r="BY51" s="94">
        <v>3</v>
      </c>
      <c r="BZ51" s="95">
        <v>3</v>
      </c>
      <c r="CA51" s="94">
        <v>3</v>
      </c>
      <c r="CB51" s="94">
        <v>3</v>
      </c>
    </row>
    <row r="52" spans="1:80" ht="30.75" x14ac:dyDescent="0.2">
      <c r="A52" s="129" t="s">
        <v>12</v>
      </c>
      <c r="B52" s="12" t="s">
        <v>13</v>
      </c>
      <c r="C52" s="43" t="s">
        <v>39</v>
      </c>
      <c r="D52" s="57" t="s">
        <v>144</v>
      </c>
      <c r="E52" s="128" t="s">
        <v>12</v>
      </c>
      <c r="F52" s="62">
        <v>188718528</v>
      </c>
      <c r="G52" s="127" t="s">
        <v>71</v>
      </c>
      <c r="H52" s="61"/>
      <c r="I52" s="61"/>
      <c r="J52" s="61"/>
      <c r="K52" s="61"/>
      <c r="L52" s="61"/>
      <c r="M52" s="61"/>
      <c r="N52" s="61"/>
      <c r="O52" s="61"/>
      <c r="P52" s="69"/>
      <c r="Q52" s="61">
        <v>24.4</v>
      </c>
      <c r="R52" s="61"/>
      <c r="S52" s="61"/>
      <c r="T52" s="61"/>
      <c r="U52" s="61"/>
      <c r="V52" s="61"/>
      <c r="W52" s="61"/>
      <c r="X52" s="61">
        <v>24.4</v>
      </c>
      <c r="Y52" s="61">
        <v>24.4</v>
      </c>
      <c r="Z52" s="61">
        <v>18.600000000000001</v>
      </c>
      <c r="AA52" s="61">
        <v>0</v>
      </c>
      <c r="AB52" s="61"/>
      <c r="AC52" s="61"/>
      <c r="AD52" s="61"/>
      <c r="AE52" s="61"/>
      <c r="AF52" s="61"/>
      <c r="AG52" s="61">
        <v>0</v>
      </c>
      <c r="AH52" s="61"/>
      <c r="AI52" s="61"/>
      <c r="AJ52" s="61"/>
      <c r="AK52" s="61"/>
      <c r="AL52" s="61"/>
      <c r="AM52" s="61"/>
      <c r="AN52" s="63">
        <f>AG52</f>
        <v>0</v>
      </c>
      <c r="AO52" s="63">
        <f>AG52</f>
        <v>0</v>
      </c>
      <c r="AP52" s="63">
        <v>0</v>
      </c>
      <c r="AQ52" s="63">
        <v>0</v>
      </c>
      <c r="AR52" s="61"/>
      <c r="AS52" s="61"/>
      <c r="AT52" s="61"/>
      <c r="AU52" s="61"/>
      <c r="AV52" s="61"/>
      <c r="AW52" s="61">
        <v>0</v>
      </c>
      <c r="AX52" s="61"/>
      <c r="AY52" s="61"/>
      <c r="AZ52" s="61"/>
      <c r="BA52" s="61"/>
      <c r="BB52" s="61"/>
      <c r="BC52" s="61"/>
      <c r="BD52" s="63">
        <f>AW52</f>
        <v>0</v>
      </c>
      <c r="BE52" s="63">
        <f>AW52</f>
        <v>0</v>
      </c>
      <c r="BF52" s="63">
        <v>0</v>
      </c>
      <c r="BG52" s="63">
        <v>0</v>
      </c>
      <c r="BH52" s="61"/>
      <c r="BI52" s="61"/>
      <c r="BJ52" s="61"/>
      <c r="BK52" s="61"/>
      <c r="BL52" s="61"/>
      <c r="BM52" s="61">
        <v>29.7</v>
      </c>
      <c r="BN52" s="61"/>
      <c r="BO52" s="61"/>
      <c r="BP52" s="61"/>
      <c r="BQ52" s="61"/>
      <c r="BR52" s="61"/>
      <c r="BS52" s="61"/>
      <c r="BT52" s="63">
        <f>BM52</f>
        <v>29.7</v>
      </c>
      <c r="BU52" s="63">
        <f>BM52</f>
        <v>29.7</v>
      </c>
      <c r="BV52" s="63">
        <v>22.7</v>
      </c>
      <c r="BW52" s="63">
        <v>0</v>
      </c>
      <c r="BX52" s="45"/>
      <c r="BY52" s="45"/>
      <c r="BZ52" s="45"/>
      <c r="CA52" s="45"/>
      <c r="CB52" s="45"/>
    </row>
    <row r="53" spans="1:80" ht="33.75" x14ac:dyDescent="0.2">
      <c r="A53" s="240" t="s">
        <v>12</v>
      </c>
      <c r="B53" s="241" t="s">
        <v>40</v>
      </c>
      <c r="C53" s="242" t="s">
        <v>40</v>
      </c>
      <c r="D53" s="243" t="s">
        <v>77</v>
      </c>
      <c r="E53" s="229" t="s">
        <v>13</v>
      </c>
      <c r="F53" s="230">
        <v>188718528</v>
      </c>
      <c r="G53" s="245" t="s">
        <v>71</v>
      </c>
      <c r="H53" s="61"/>
      <c r="I53" s="61"/>
      <c r="J53" s="61"/>
      <c r="K53" s="61"/>
      <c r="L53" s="61"/>
      <c r="M53" s="61"/>
      <c r="N53" s="61"/>
      <c r="O53" s="61"/>
      <c r="P53" s="69"/>
      <c r="Q53" s="61">
        <v>14.3</v>
      </c>
      <c r="R53" s="61"/>
      <c r="S53" s="61"/>
      <c r="T53" s="61"/>
      <c r="U53" s="61"/>
      <c r="V53" s="61"/>
      <c r="W53" s="61"/>
      <c r="X53" s="61">
        <f>Q53</f>
        <v>14.3</v>
      </c>
      <c r="Y53" s="61">
        <f>Q53</f>
        <v>14.3</v>
      </c>
      <c r="Z53" s="61">
        <v>9.8000000000000007</v>
      </c>
      <c r="AA53" s="61">
        <v>0</v>
      </c>
      <c r="AB53" s="61"/>
      <c r="AC53" s="61"/>
      <c r="AD53" s="61"/>
      <c r="AE53" s="61"/>
      <c r="AF53" s="61"/>
      <c r="AG53" s="61">
        <v>0</v>
      </c>
      <c r="AH53" s="61"/>
      <c r="AI53" s="61"/>
      <c r="AJ53" s="61"/>
      <c r="AK53" s="61"/>
      <c r="AL53" s="61"/>
      <c r="AM53" s="61"/>
      <c r="AN53" s="63">
        <f>AG53</f>
        <v>0</v>
      </c>
      <c r="AO53" s="63">
        <f>AG53</f>
        <v>0</v>
      </c>
      <c r="AP53" s="63">
        <v>0</v>
      </c>
      <c r="AQ53" s="64">
        <v>0</v>
      </c>
      <c r="AR53" s="61"/>
      <c r="AS53" s="61"/>
      <c r="AT53" s="61"/>
      <c r="AU53" s="61"/>
      <c r="AV53" s="61"/>
      <c r="AW53" s="61">
        <v>0</v>
      </c>
      <c r="AX53" s="61"/>
      <c r="AY53" s="61"/>
      <c r="AZ53" s="61"/>
      <c r="BA53" s="61"/>
      <c r="BB53" s="61"/>
      <c r="BC53" s="61"/>
      <c r="BD53" s="63">
        <f>AW53</f>
        <v>0</v>
      </c>
      <c r="BE53" s="63">
        <f>BD53</f>
        <v>0</v>
      </c>
      <c r="BF53" s="63">
        <v>0</v>
      </c>
      <c r="BG53" s="64">
        <v>0</v>
      </c>
      <c r="BH53" s="61"/>
      <c r="BI53" s="61"/>
      <c r="BJ53" s="61"/>
      <c r="BK53" s="61"/>
      <c r="BL53" s="61"/>
      <c r="BM53" s="61">
        <v>17.7</v>
      </c>
      <c r="BN53" s="61"/>
      <c r="BO53" s="61"/>
      <c r="BP53" s="61"/>
      <c r="BQ53" s="61"/>
      <c r="BR53" s="61"/>
      <c r="BS53" s="61"/>
      <c r="BT53" s="63">
        <v>17.7</v>
      </c>
      <c r="BU53" s="63">
        <v>17.7</v>
      </c>
      <c r="BV53" s="63">
        <v>10</v>
      </c>
      <c r="BW53" s="64">
        <v>0</v>
      </c>
      <c r="BX53" s="104" t="s">
        <v>98</v>
      </c>
      <c r="BY53" s="94">
        <v>1</v>
      </c>
      <c r="BZ53" s="95">
        <v>1</v>
      </c>
      <c r="CA53" s="94">
        <v>1</v>
      </c>
      <c r="CB53" s="94">
        <v>1</v>
      </c>
    </row>
    <row r="54" spans="1:80" ht="33.75" x14ac:dyDescent="0.2">
      <c r="A54" s="240"/>
      <c r="B54" s="241"/>
      <c r="C54" s="242"/>
      <c r="D54" s="243"/>
      <c r="E54" s="229"/>
      <c r="F54" s="230"/>
      <c r="G54" s="2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104" t="s">
        <v>99</v>
      </c>
      <c r="BY54" s="96">
        <v>2</v>
      </c>
      <c r="BZ54" s="97">
        <v>2</v>
      </c>
      <c r="CA54" s="96">
        <v>2</v>
      </c>
      <c r="CB54" s="96">
        <v>2</v>
      </c>
    </row>
    <row r="55" spans="1:80" ht="63.75" x14ac:dyDescent="0.2">
      <c r="A55" s="129" t="s">
        <v>12</v>
      </c>
      <c r="B55" s="12" t="s">
        <v>13</v>
      </c>
      <c r="C55" s="43" t="s">
        <v>52</v>
      </c>
      <c r="D55" s="70" t="s">
        <v>53</v>
      </c>
      <c r="E55" s="128" t="s">
        <v>12</v>
      </c>
      <c r="F55" s="62">
        <v>188718528</v>
      </c>
      <c r="G55" s="127" t="s">
        <v>118</v>
      </c>
      <c r="H55" s="61"/>
      <c r="I55" s="61"/>
      <c r="J55" s="61"/>
      <c r="K55" s="61"/>
      <c r="L55" s="61"/>
      <c r="N55" s="61"/>
      <c r="O55" s="61"/>
      <c r="P55" s="69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3"/>
      <c r="AO55" s="63"/>
      <c r="AP55" s="63"/>
      <c r="AQ55" s="63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3"/>
      <c r="BE55" s="63"/>
      <c r="BF55" s="63"/>
      <c r="BG55" s="63"/>
      <c r="BH55" s="61"/>
      <c r="BI55" s="61"/>
      <c r="BJ55" s="61"/>
      <c r="BK55" s="61"/>
      <c r="BL55" s="61"/>
      <c r="BM55" s="61"/>
      <c r="BN55" s="61"/>
      <c r="BO55" s="61"/>
      <c r="BP55" s="61"/>
      <c r="BQ55" s="61"/>
      <c r="BR55" s="61"/>
      <c r="BS55" s="61"/>
      <c r="BT55" s="63"/>
      <c r="BU55" s="63"/>
      <c r="BV55" s="63"/>
      <c r="BW55" s="63"/>
      <c r="BX55" s="45"/>
      <c r="BY55" s="45"/>
      <c r="BZ55" s="45"/>
      <c r="CA55" s="45"/>
      <c r="CB55" s="45"/>
    </row>
    <row r="56" spans="1:80" s="19" customFormat="1" ht="14.25" customHeight="1" x14ac:dyDescent="0.2">
      <c r="A56" s="15" t="s">
        <v>12</v>
      </c>
      <c r="B56" s="16" t="s">
        <v>13</v>
      </c>
      <c r="C56" s="246" t="s">
        <v>16</v>
      </c>
      <c r="D56" s="246"/>
      <c r="E56" s="246"/>
      <c r="F56" s="246"/>
      <c r="G56" s="246"/>
      <c r="H56" s="21">
        <f>SUM(H33:H52)</f>
        <v>0</v>
      </c>
      <c r="I56" s="21">
        <f>SUM(I33:I52)</f>
        <v>0</v>
      </c>
      <c r="J56" s="21">
        <f>SUM(J33:J52)</f>
        <v>0</v>
      </c>
      <c r="K56" s="21">
        <f>SUM(K33:K52)</f>
        <v>0</v>
      </c>
      <c r="L56" s="21"/>
      <c r="M56" s="21"/>
      <c r="N56" s="21"/>
      <c r="O56" s="21"/>
      <c r="P56" s="21"/>
      <c r="Q56" s="21">
        <f>SUM(Q33:Q55)</f>
        <v>256</v>
      </c>
      <c r="R56" s="21"/>
      <c r="S56" s="21"/>
      <c r="T56" s="21"/>
      <c r="U56" s="21"/>
      <c r="V56" s="21"/>
      <c r="W56" s="21"/>
      <c r="X56" s="21">
        <f>SUM(X33:X55)</f>
        <v>256</v>
      </c>
      <c r="Y56" s="21">
        <f>SUM(Y33:Y55)</f>
        <v>256</v>
      </c>
      <c r="Z56" s="21">
        <f>SUM(Z33:Z55)</f>
        <v>157.1</v>
      </c>
      <c r="AA56" s="21">
        <f>SUM(AA33:AA55)</f>
        <v>0</v>
      </c>
      <c r="AB56" s="21"/>
      <c r="AC56" s="21"/>
      <c r="AD56" s="21"/>
      <c r="AE56" s="21"/>
      <c r="AF56" s="21"/>
      <c r="AG56" s="21">
        <f>SUM(AG33:AG55)</f>
        <v>0</v>
      </c>
      <c r="AH56" s="21"/>
      <c r="AI56" s="21"/>
      <c r="AJ56" s="21"/>
      <c r="AK56" s="21"/>
      <c r="AL56" s="21"/>
      <c r="AM56" s="21"/>
      <c r="AN56" s="21">
        <f>SUM(AN33:AN55)</f>
        <v>0</v>
      </c>
      <c r="AO56" s="21">
        <f>SUM(AO33:AO55)</f>
        <v>0</v>
      </c>
      <c r="AP56" s="21">
        <f>SUM(AP33:AP55)</f>
        <v>0</v>
      </c>
      <c r="AQ56" s="21">
        <f>SUM(AQ33:AQ55)</f>
        <v>0</v>
      </c>
      <c r="AR56" s="21"/>
      <c r="AS56" s="21"/>
      <c r="AT56" s="21"/>
      <c r="AU56" s="21"/>
      <c r="AV56" s="21"/>
      <c r="AW56" s="21">
        <f>SUM(AW33:AW55)</f>
        <v>0</v>
      </c>
      <c r="AX56" s="21"/>
      <c r="AY56" s="21"/>
      <c r="AZ56" s="21"/>
      <c r="BA56" s="21"/>
      <c r="BB56" s="21"/>
      <c r="BC56" s="21"/>
      <c r="BD56" s="21">
        <f>SUM(BD33:BD55)</f>
        <v>0</v>
      </c>
      <c r="BE56" s="21">
        <f>SUM(BE33:BE55)</f>
        <v>0</v>
      </c>
      <c r="BF56" s="21">
        <f>SUM(BF33:BF55)</f>
        <v>0</v>
      </c>
      <c r="BG56" s="21">
        <f>SUM(BG33:BG55)</f>
        <v>0</v>
      </c>
      <c r="BH56" s="21"/>
      <c r="BI56" s="21"/>
      <c r="BJ56" s="21"/>
      <c r="BK56" s="21"/>
      <c r="BL56" s="21"/>
      <c r="BM56" s="21">
        <f>SUM(BM33:BM55)</f>
        <v>259.7</v>
      </c>
      <c r="BN56" s="21"/>
      <c r="BO56" s="21"/>
      <c r="BP56" s="21"/>
      <c r="BQ56" s="21"/>
      <c r="BR56" s="21"/>
      <c r="BS56" s="21"/>
      <c r="BT56" s="21">
        <f>SUM(BT33:BT55)</f>
        <v>259.7</v>
      </c>
      <c r="BU56" s="21">
        <f>SUM(BU33:BU55)</f>
        <v>259.7</v>
      </c>
      <c r="BV56" s="21">
        <f>SUM(BV33:BV55)</f>
        <v>155.9</v>
      </c>
      <c r="BW56" s="21">
        <f>SUM(BW33:BW55)</f>
        <v>0</v>
      </c>
      <c r="BX56" s="140"/>
      <c r="BY56" s="26"/>
      <c r="BZ56" s="26"/>
      <c r="CA56" s="26"/>
      <c r="CB56" s="26"/>
    </row>
    <row r="57" spans="1:80" ht="15.75" customHeight="1" x14ac:dyDescent="0.2">
      <c r="A57" s="129" t="s">
        <v>12</v>
      </c>
      <c r="B57" s="12" t="s">
        <v>14</v>
      </c>
      <c r="C57" s="247" t="s">
        <v>119</v>
      </c>
      <c r="D57" s="247"/>
      <c r="E57" s="247"/>
      <c r="F57" s="247"/>
      <c r="G57" s="247"/>
      <c r="H57" s="247"/>
      <c r="I57" s="247"/>
      <c r="J57" s="247"/>
      <c r="K57" s="247"/>
      <c r="L57" s="247"/>
      <c r="M57" s="247"/>
      <c r="N57" s="247"/>
      <c r="O57" s="247"/>
      <c r="P57" s="247"/>
      <c r="Q57" s="247"/>
      <c r="R57" s="247"/>
      <c r="S57" s="247"/>
      <c r="T57" s="247"/>
      <c r="U57" s="247"/>
      <c r="V57" s="247"/>
      <c r="W57" s="247"/>
      <c r="X57" s="247"/>
      <c r="Y57" s="247"/>
      <c r="Z57" s="247"/>
      <c r="AA57" s="247"/>
      <c r="AB57" s="247"/>
      <c r="AC57" s="247"/>
      <c r="AD57" s="247"/>
      <c r="AE57" s="247"/>
      <c r="AF57" s="247"/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247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58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13"/>
      <c r="BY57" s="13"/>
      <c r="BZ57" s="13"/>
      <c r="CA57" s="13"/>
      <c r="CB57" s="93"/>
    </row>
    <row r="58" spans="1:80" ht="58.5" customHeight="1" x14ac:dyDescent="0.2">
      <c r="A58" s="129" t="s">
        <v>12</v>
      </c>
      <c r="B58" s="12" t="s">
        <v>14</v>
      </c>
      <c r="C58" s="132" t="s">
        <v>12</v>
      </c>
      <c r="D58" s="44" t="s">
        <v>42</v>
      </c>
      <c r="E58" s="128" t="s">
        <v>12</v>
      </c>
      <c r="F58" s="62">
        <v>188718528</v>
      </c>
      <c r="G58" s="127" t="s">
        <v>69</v>
      </c>
      <c r="H58" s="61"/>
      <c r="I58" s="61"/>
      <c r="J58" s="61"/>
      <c r="K58" s="61"/>
      <c r="L58" s="61"/>
      <c r="M58" s="61"/>
      <c r="N58" s="61"/>
      <c r="O58" s="61"/>
      <c r="P58" s="61">
        <v>100</v>
      </c>
      <c r="Q58" s="61"/>
      <c r="R58" s="61"/>
      <c r="S58" s="61"/>
      <c r="T58" s="61"/>
      <c r="U58" s="61"/>
      <c r="V58" s="61"/>
      <c r="W58" s="61"/>
      <c r="X58" s="61">
        <v>100</v>
      </c>
      <c r="Y58" s="61">
        <v>100</v>
      </c>
      <c r="Z58" s="61">
        <v>0</v>
      </c>
      <c r="AA58" s="61">
        <v>0</v>
      </c>
      <c r="AB58" s="61"/>
      <c r="AC58" s="61"/>
      <c r="AD58" s="61"/>
      <c r="AE58" s="61"/>
      <c r="AF58" s="61">
        <v>0</v>
      </c>
      <c r="AG58" s="61"/>
      <c r="AH58" s="61"/>
      <c r="AI58" s="61"/>
      <c r="AJ58" s="61"/>
      <c r="AK58" s="61"/>
      <c r="AL58" s="61"/>
      <c r="AM58" s="61"/>
      <c r="AN58" s="61">
        <f>AF58</f>
        <v>0</v>
      </c>
      <c r="AO58" s="61">
        <f>AF58</f>
        <v>0</v>
      </c>
      <c r="AP58" s="61">
        <v>0</v>
      </c>
      <c r="AQ58" s="61">
        <v>0</v>
      </c>
      <c r="AR58" s="61"/>
      <c r="AS58" s="61"/>
      <c r="AT58" s="61"/>
      <c r="AU58" s="61"/>
      <c r="AV58" s="61">
        <v>0</v>
      </c>
      <c r="AW58" s="61"/>
      <c r="AX58" s="61"/>
      <c r="AY58" s="61"/>
      <c r="AZ58" s="61"/>
      <c r="BA58" s="61"/>
      <c r="BB58" s="61"/>
      <c r="BC58" s="61"/>
      <c r="BD58" s="61">
        <f>AV58</f>
        <v>0</v>
      </c>
      <c r="BE58" s="61">
        <f>AV58</f>
        <v>0</v>
      </c>
      <c r="BF58" s="61">
        <v>0</v>
      </c>
      <c r="BG58" s="61">
        <v>0</v>
      </c>
      <c r="BH58" s="61"/>
      <c r="BI58" s="61"/>
      <c r="BJ58" s="61"/>
      <c r="BK58" s="61"/>
      <c r="BL58" s="61">
        <v>0</v>
      </c>
      <c r="BM58" s="61"/>
      <c r="BN58" s="61"/>
      <c r="BO58" s="61"/>
      <c r="BP58" s="61"/>
      <c r="BQ58" s="61"/>
      <c r="BR58" s="61"/>
      <c r="BS58" s="61"/>
      <c r="BT58" s="61">
        <f>0</f>
        <v>0</v>
      </c>
      <c r="BU58" s="61">
        <f>BT58</f>
        <v>0</v>
      </c>
      <c r="BV58" s="61">
        <v>0</v>
      </c>
      <c r="BW58" s="61">
        <v>0</v>
      </c>
      <c r="BX58" s="106" t="s">
        <v>55</v>
      </c>
      <c r="BY58" s="141">
        <v>0.17</v>
      </c>
      <c r="BZ58" s="141">
        <v>0.16</v>
      </c>
      <c r="CA58" s="141">
        <v>0.17</v>
      </c>
      <c r="CB58" s="69">
        <v>0.17</v>
      </c>
    </row>
    <row r="59" spans="1:80" s="19" customFormat="1" ht="14.25" customHeight="1" x14ac:dyDescent="0.2">
      <c r="A59" s="15" t="s">
        <v>12</v>
      </c>
      <c r="B59" s="16" t="s">
        <v>14</v>
      </c>
      <c r="C59" s="246" t="s">
        <v>16</v>
      </c>
      <c r="D59" s="246"/>
      <c r="E59" s="246"/>
      <c r="F59" s="246"/>
      <c r="G59" s="246"/>
      <c r="H59" s="21">
        <f>H58</f>
        <v>0</v>
      </c>
      <c r="I59" s="21">
        <f>I58</f>
        <v>0</v>
      </c>
      <c r="J59" s="21">
        <f>J58</f>
        <v>0</v>
      </c>
      <c r="K59" s="21">
        <f>K58</f>
        <v>0</v>
      </c>
      <c r="L59" s="21"/>
      <c r="M59" s="21"/>
      <c r="N59" s="21"/>
      <c r="O59" s="21"/>
      <c r="P59" s="21">
        <f>SUM(P58)</f>
        <v>100</v>
      </c>
      <c r="Q59" s="21"/>
      <c r="R59" s="21"/>
      <c r="S59" s="21"/>
      <c r="T59" s="21"/>
      <c r="U59" s="21"/>
      <c r="V59" s="21"/>
      <c r="W59" s="21"/>
      <c r="X59" s="21">
        <f>X58</f>
        <v>100</v>
      </c>
      <c r="Y59" s="21">
        <f>Y58</f>
        <v>100</v>
      </c>
      <c r="Z59" s="21">
        <v>0</v>
      </c>
      <c r="AA59" s="21">
        <v>0</v>
      </c>
      <c r="AB59" s="21"/>
      <c r="AC59" s="21"/>
      <c r="AD59" s="21"/>
      <c r="AE59" s="21"/>
      <c r="AF59" s="21">
        <f>AF58</f>
        <v>0</v>
      </c>
      <c r="AG59" s="21"/>
      <c r="AH59" s="21"/>
      <c r="AI59" s="21"/>
      <c r="AJ59" s="21"/>
      <c r="AK59" s="21"/>
      <c r="AL59" s="21"/>
      <c r="AM59" s="21"/>
      <c r="AN59" s="21">
        <f>AN58</f>
        <v>0</v>
      </c>
      <c r="AO59" s="21">
        <f>AO58</f>
        <v>0</v>
      </c>
      <c r="AP59" s="21">
        <v>0</v>
      </c>
      <c r="AQ59" s="21">
        <v>0</v>
      </c>
      <c r="AR59" s="21"/>
      <c r="AS59" s="21"/>
      <c r="AT59" s="21"/>
      <c r="AU59" s="21"/>
      <c r="AV59" s="21">
        <f>AV58</f>
        <v>0</v>
      </c>
      <c r="AW59" s="21"/>
      <c r="AX59" s="21"/>
      <c r="AY59" s="21"/>
      <c r="AZ59" s="21"/>
      <c r="BA59" s="21"/>
      <c r="BB59" s="21"/>
      <c r="BC59" s="21"/>
      <c r="BD59" s="21">
        <f>BD58</f>
        <v>0</v>
      </c>
      <c r="BE59" s="21">
        <f>BE58</f>
        <v>0</v>
      </c>
      <c r="BF59" s="21">
        <v>0</v>
      </c>
      <c r="BG59" s="21">
        <v>0</v>
      </c>
      <c r="BH59" s="21"/>
      <c r="BI59" s="21"/>
      <c r="BJ59" s="21"/>
      <c r="BK59" s="21"/>
      <c r="BL59" s="21">
        <f>BL58</f>
        <v>0</v>
      </c>
      <c r="BM59" s="21"/>
      <c r="BN59" s="21"/>
      <c r="BO59" s="21"/>
      <c r="BP59" s="21"/>
      <c r="BQ59" s="21"/>
      <c r="BR59" s="21"/>
      <c r="BS59" s="21"/>
      <c r="BT59" s="21">
        <f>BT58</f>
        <v>0</v>
      </c>
      <c r="BU59" s="21">
        <f>BU58</f>
        <v>0</v>
      </c>
      <c r="BV59" s="21">
        <v>0</v>
      </c>
      <c r="BW59" s="21">
        <v>0</v>
      </c>
      <c r="BX59" s="26"/>
      <c r="BY59" s="26"/>
      <c r="BZ59" s="26"/>
      <c r="CA59" s="26"/>
      <c r="CB59" s="26"/>
    </row>
    <row r="60" spans="1:80" ht="15.75" customHeight="1" x14ac:dyDescent="0.2">
      <c r="A60" s="129" t="s">
        <v>12</v>
      </c>
      <c r="B60" s="12" t="s">
        <v>36</v>
      </c>
      <c r="C60" s="247" t="s">
        <v>64</v>
      </c>
      <c r="D60" s="247"/>
      <c r="E60" s="247"/>
      <c r="F60" s="247"/>
      <c r="G60" s="247"/>
      <c r="H60" s="247"/>
      <c r="I60" s="247"/>
      <c r="J60" s="247"/>
      <c r="K60" s="247"/>
      <c r="L60" s="247"/>
      <c r="M60" s="247"/>
      <c r="N60" s="247"/>
      <c r="O60" s="247"/>
      <c r="P60" s="247"/>
      <c r="Q60" s="247"/>
      <c r="R60" s="247"/>
      <c r="S60" s="247"/>
      <c r="T60" s="247"/>
      <c r="U60" s="247"/>
      <c r="V60" s="247"/>
      <c r="W60" s="247"/>
      <c r="X60" s="247"/>
      <c r="Y60" s="247"/>
      <c r="Z60" s="247"/>
      <c r="AA60" s="247"/>
      <c r="AB60" s="247"/>
      <c r="AC60" s="247"/>
      <c r="AD60" s="247"/>
      <c r="AE60" s="247"/>
      <c r="AF60" s="247"/>
      <c r="AG60" s="247"/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  <c r="BS60" s="58"/>
      <c r="BT60" s="58"/>
      <c r="BU60" s="58"/>
      <c r="BV60" s="58"/>
      <c r="BW60" s="58"/>
      <c r="BX60" s="13"/>
      <c r="BY60" s="13"/>
      <c r="BZ60" s="13"/>
      <c r="CA60" s="13"/>
      <c r="CB60" s="93"/>
    </row>
    <row r="61" spans="1:80" ht="61.5" customHeight="1" x14ac:dyDescent="0.2">
      <c r="A61" s="129" t="s">
        <v>12</v>
      </c>
      <c r="B61" s="12" t="s">
        <v>36</v>
      </c>
      <c r="C61" s="43" t="s">
        <v>12</v>
      </c>
      <c r="D61" s="44" t="s">
        <v>62</v>
      </c>
      <c r="E61" s="133" t="s">
        <v>12</v>
      </c>
      <c r="F61" s="62">
        <v>188718528</v>
      </c>
      <c r="G61" s="81" t="s">
        <v>69</v>
      </c>
      <c r="H61" s="61"/>
      <c r="I61" s="61"/>
      <c r="J61" s="61"/>
      <c r="K61" s="61"/>
      <c r="L61" s="61"/>
      <c r="M61" s="61"/>
      <c r="N61" s="61"/>
      <c r="O61" s="61"/>
      <c r="P61" s="61">
        <v>19.100000000000001</v>
      </c>
      <c r="Q61" s="61"/>
      <c r="R61" s="61"/>
      <c r="S61" s="61"/>
      <c r="T61" s="61"/>
      <c r="U61" s="61"/>
      <c r="V61" s="61"/>
      <c r="W61" s="61"/>
      <c r="X61" s="61">
        <f>P61</f>
        <v>19.100000000000001</v>
      </c>
      <c r="Y61" s="61">
        <f>P61</f>
        <v>19.100000000000001</v>
      </c>
      <c r="Z61" s="61">
        <v>0</v>
      </c>
      <c r="AA61" s="61">
        <v>0</v>
      </c>
      <c r="AB61" s="61"/>
      <c r="AC61" s="61"/>
      <c r="AD61" s="61"/>
      <c r="AE61" s="61"/>
      <c r="AF61" s="61">
        <f>0</f>
        <v>0</v>
      </c>
      <c r="AG61" s="61"/>
      <c r="AH61" s="61"/>
      <c r="AI61" s="61"/>
      <c r="AJ61" s="61"/>
      <c r="AK61" s="61"/>
      <c r="AL61" s="61"/>
      <c r="AM61" s="61"/>
      <c r="AN61" s="61">
        <f>AF61</f>
        <v>0</v>
      </c>
      <c r="AO61" s="61">
        <f>AF61</f>
        <v>0</v>
      </c>
      <c r="AP61" s="61">
        <v>0</v>
      </c>
      <c r="AQ61" s="61">
        <v>0</v>
      </c>
      <c r="AR61" s="61"/>
      <c r="AS61" s="61"/>
      <c r="AT61" s="61"/>
      <c r="AU61" s="61"/>
      <c r="AV61" s="61">
        <v>0</v>
      </c>
      <c r="AW61" s="61"/>
      <c r="AX61" s="61"/>
      <c r="AY61" s="61"/>
      <c r="AZ61" s="61"/>
      <c r="BA61" s="61"/>
      <c r="BB61" s="61"/>
      <c r="BC61" s="61"/>
      <c r="BD61" s="61">
        <f>AV61</f>
        <v>0</v>
      </c>
      <c r="BE61" s="61">
        <f>AV61</f>
        <v>0</v>
      </c>
      <c r="BF61" s="61">
        <v>0</v>
      </c>
      <c r="BG61" s="61">
        <v>0</v>
      </c>
      <c r="BH61" s="61"/>
      <c r="BI61" s="61"/>
      <c r="BJ61" s="61"/>
      <c r="BK61" s="61"/>
      <c r="BL61" s="61">
        <v>0</v>
      </c>
      <c r="BM61" s="61"/>
      <c r="BN61" s="61"/>
      <c r="BO61" s="61"/>
      <c r="BP61" s="61"/>
      <c r="BQ61" s="61"/>
      <c r="BR61" s="61"/>
      <c r="BS61" s="61"/>
      <c r="BT61" s="61">
        <f>BL61</f>
        <v>0</v>
      </c>
      <c r="BU61" s="61">
        <f>BT61</f>
        <v>0</v>
      </c>
      <c r="BV61" s="61">
        <v>0</v>
      </c>
      <c r="BW61" s="61">
        <v>0</v>
      </c>
      <c r="BX61" s="106" t="s">
        <v>57</v>
      </c>
      <c r="BY61" s="123">
        <v>18.3</v>
      </c>
      <c r="BZ61" s="123">
        <v>20</v>
      </c>
      <c r="CA61" s="123">
        <v>19</v>
      </c>
      <c r="CB61" s="45">
        <v>19</v>
      </c>
    </row>
    <row r="62" spans="1:80" s="19" customFormat="1" ht="66" customHeight="1" x14ac:dyDescent="0.2">
      <c r="A62" s="129" t="s">
        <v>12</v>
      </c>
      <c r="B62" s="12" t="s">
        <v>36</v>
      </c>
      <c r="C62" s="134" t="s">
        <v>13</v>
      </c>
      <c r="D62" s="124" t="s">
        <v>63</v>
      </c>
      <c r="E62" s="133" t="s">
        <v>12</v>
      </c>
      <c r="F62" s="62">
        <v>188718528</v>
      </c>
      <c r="G62" s="81" t="s">
        <v>69</v>
      </c>
      <c r="H62" s="74"/>
      <c r="I62" s="74"/>
      <c r="J62" s="74"/>
      <c r="K62" s="74"/>
      <c r="L62" s="74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>
        <f>0</f>
        <v>0</v>
      </c>
      <c r="AG62" s="75"/>
      <c r="AH62" s="75"/>
      <c r="AI62" s="75"/>
      <c r="AJ62" s="75"/>
      <c r="AK62" s="75"/>
      <c r="AL62" s="75"/>
      <c r="AM62" s="75"/>
      <c r="AN62" s="75">
        <f>AF62</f>
        <v>0</v>
      </c>
      <c r="AO62" s="75">
        <v>0</v>
      </c>
      <c r="AP62" s="75">
        <v>0</v>
      </c>
      <c r="AQ62" s="75">
        <v>0</v>
      </c>
      <c r="AR62" s="75"/>
      <c r="AS62" s="75"/>
      <c r="AT62" s="75"/>
      <c r="AU62" s="75"/>
      <c r="AV62" s="75">
        <v>0</v>
      </c>
      <c r="AW62" s="75"/>
      <c r="AX62" s="75"/>
      <c r="AY62" s="75"/>
      <c r="AZ62" s="75"/>
      <c r="BA62" s="75"/>
      <c r="BB62" s="75"/>
      <c r="BC62" s="75"/>
      <c r="BD62" s="75">
        <f>AV62</f>
        <v>0</v>
      </c>
      <c r="BE62" s="75">
        <f>AV62</f>
        <v>0</v>
      </c>
      <c r="BF62" s="75">
        <v>0</v>
      </c>
      <c r="BG62" s="75">
        <v>0</v>
      </c>
      <c r="BH62" s="75"/>
      <c r="BI62" s="75"/>
      <c r="BJ62" s="75"/>
      <c r="BK62" s="75"/>
      <c r="BL62" s="75">
        <v>0</v>
      </c>
      <c r="BM62" s="75"/>
      <c r="BN62" s="75"/>
      <c r="BO62" s="75"/>
      <c r="BP62" s="75"/>
      <c r="BQ62" s="75"/>
      <c r="BR62" s="75"/>
      <c r="BS62" s="75"/>
      <c r="BT62" s="75">
        <f>BL62</f>
        <v>0</v>
      </c>
      <c r="BU62" s="75">
        <f>BL62</f>
        <v>0</v>
      </c>
      <c r="BV62" s="75">
        <v>0</v>
      </c>
      <c r="BW62" s="75">
        <v>0</v>
      </c>
      <c r="BX62" s="120" t="s">
        <v>68</v>
      </c>
      <c r="BY62" s="121">
        <v>3.3</v>
      </c>
      <c r="BZ62" s="121">
        <v>3.3</v>
      </c>
      <c r="CA62" s="121">
        <v>3.3</v>
      </c>
      <c r="CB62" s="45">
        <v>3.3</v>
      </c>
    </row>
    <row r="63" spans="1:80" s="19" customFormat="1" ht="14.25" customHeight="1" x14ac:dyDescent="0.2">
      <c r="A63" s="15" t="s">
        <v>12</v>
      </c>
      <c r="B63" s="16" t="s">
        <v>36</v>
      </c>
      <c r="C63" s="246" t="s">
        <v>16</v>
      </c>
      <c r="D63" s="246"/>
      <c r="E63" s="246"/>
      <c r="F63" s="246"/>
      <c r="G63" s="246"/>
      <c r="H63" s="21">
        <f>SUM(H61:H62)</f>
        <v>0</v>
      </c>
      <c r="I63" s="21">
        <f>SUM(I61:I62)</f>
        <v>0</v>
      </c>
      <c r="J63" s="21">
        <f>SUM(J61:J62)</f>
        <v>0</v>
      </c>
      <c r="K63" s="21">
        <f>SUM(K61:K62)</f>
        <v>0</v>
      </c>
      <c r="L63" s="21"/>
      <c r="M63" s="21"/>
      <c r="N63" s="21"/>
      <c r="O63" s="21"/>
      <c r="P63" s="21">
        <f>SUM(P61:P62)</f>
        <v>19.100000000000001</v>
      </c>
      <c r="Q63" s="21"/>
      <c r="R63" s="21"/>
      <c r="S63" s="21"/>
      <c r="T63" s="21"/>
      <c r="U63" s="21"/>
      <c r="V63" s="21"/>
      <c r="W63" s="21"/>
      <c r="X63" s="21">
        <f>SUM(X61:X62)</f>
        <v>19.100000000000001</v>
      </c>
      <c r="Y63" s="21">
        <f>SUM(Y61:Y62)</f>
        <v>19.100000000000001</v>
      </c>
      <c r="Z63" s="21">
        <f>SUM(Z61:Z62)</f>
        <v>0</v>
      </c>
      <c r="AA63" s="21">
        <f>SUM(AA61:AA62)</f>
        <v>0</v>
      </c>
      <c r="AB63" s="21"/>
      <c r="AC63" s="21"/>
      <c r="AD63" s="21"/>
      <c r="AE63" s="21"/>
      <c r="AF63" s="21">
        <f>SUM(AF61:AF62)</f>
        <v>0</v>
      </c>
      <c r="AG63" s="21"/>
      <c r="AH63" s="21"/>
      <c r="AI63" s="21"/>
      <c r="AJ63" s="21"/>
      <c r="AK63" s="21"/>
      <c r="AL63" s="21"/>
      <c r="AM63" s="21"/>
      <c r="AN63" s="21">
        <f>SUM(AN61:AN62)</f>
        <v>0</v>
      </c>
      <c r="AO63" s="21">
        <f>SUM(AO61:AO62)</f>
        <v>0</v>
      </c>
      <c r="AP63" s="21">
        <f>SUM(AP61:AP62)</f>
        <v>0</v>
      </c>
      <c r="AQ63" s="21">
        <f>SUM(AQ61:AQ62)</f>
        <v>0</v>
      </c>
      <c r="AR63" s="21"/>
      <c r="AS63" s="21"/>
      <c r="AT63" s="21"/>
      <c r="AU63" s="21"/>
      <c r="AV63" s="21">
        <f>SUM(AV61:AV62)</f>
        <v>0</v>
      </c>
      <c r="AW63" s="21"/>
      <c r="AX63" s="21"/>
      <c r="AY63" s="21"/>
      <c r="AZ63" s="21"/>
      <c r="BA63" s="21"/>
      <c r="BB63" s="21"/>
      <c r="BC63" s="21"/>
      <c r="BD63" s="21">
        <f>SUM(BD61:BD62)</f>
        <v>0</v>
      </c>
      <c r="BE63" s="21">
        <f>SUM(BE61:BE62)</f>
        <v>0</v>
      </c>
      <c r="BF63" s="21">
        <f>SUM(BF61:BF62)</f>
        <v>0</v>
      </c>
      <c r="BG63" s="21">
        <f>SUM(BG61:BG62)</f>
        <v>0</v>
      </c>
      <c r="BH63" s="21"/>
      <c r="BI63" s="21"/>
      <c r="BJ63" s="21"/>
      <c r="BK63" s="21"/>
      <c r="BL63" s="21">
        <f>SUM(BL61:BL62)</f>
        <v>0</v>
      </c>
      <c r="BM63" s="21"/>
      <c r="BN63" s="21"/>
      <c r="BO63" s="21"/>
      <c r="BP63" s="21"/>
      <c r="BQ63" s="21"/>
      <c r="BR63" s="21"/>
      <c r="BS63" s="21"/>
      <c r="BT63" s="21">
        <f>SUM(BT61:BT62)</f>
        <v>0</v>
      </c>
      <c r="BU63" s="21">
        <f>SUM(BU61:BU62)</f>
        <v>0</v>
      </c>
      <c r="BV63" s="21">
        <f>SUM(BV61:BV62)</f>
        <v>0</v>
      </c>
      <c r="BW63" s="21">
        <f>SUM(BW61:BW62)</f>
        <v>0</v>
      </c>
      <c r="BX63" s="26"/>
      <c r="BY63" s="26"/>
      <c r="BZ63" s="26"/>
      <c r="CA63" s="26"/>
      <c r="CB63" s="26"/>
    </row>
    <row r="64" spans="1:80" s="19" customFormat="1" ht="15" customHeight="1" x14ac:dyDescent="0.2">
      <c r="A64" s="15" t="s">
        <v>12</v>
      </c>
      <c r="B64" s="248" t="s">
        <v>17</v>
      </c>
      <c r="C64" s="248"/>
      <c r="D64" s="248"/>
      <c r="E64" s="248"/>
      <c r="F64" s="248"/>
      <c r="G64" s="248"/>
      <c r="H64" s="23" t="e">
        <f>H31+H56+H59+#REF!+H63</f>
        <v>#REF!</v>
      </c>
      <c r="I64" s="23" t="e">
        <f>I31+I56+I59+#REF!+I63</f>
        <v>#REF!</v>
      </c>
      <c r="J64" s="23" t="e">
        <f>J31+J56+J59+#REF!+J63</f>
        <v>#REF!</v>
      </c>
      <c r="K64" s="23" t="e">
        <f>K31+K56+K59+#REF!+K63</f>
        <v>#REF!</v>
      </c>
      <c r="L64" s="23"/>
      <c r="M64" s="23"/>
      <c r="N64" s="23">
        <f>N31+N56+N59+N63</f>
        <v>320</v>
      </c>
      <c r="O64" s="23"/>
      <c r="P64" s="23">
        <f>P31+P56+P59+P63</f>
        <v>6217.5000000000009</v>
      </c>
      <c r="Q64" s="23">
        <f>Q31+Q56+Q59+Q63</f>
        <v>256</v>
      </c>
      <c r="R64" s="23"/>
      <c r="S64" s="23"/>
      <c r="T64" s="23"/>
      <c r="U64" s="23"/>
      <c r="V64" s="23"/>
      <c r="W64" s="23"/>
      <c r="X64" s="23">
        <f>X31+X56+X59+X63</f>
        <v>6793.5000000000009</v>
      </c>
      <c r="Y64" s="23">
        <f>Y31+Y56+Y59+Y63</f>
        <v>6374.1</v>
      </c>
      <c r="Z64" s="23">
        <f>Z31+Z56+Z59+Z63</f>
        <v>3288.8999999999996</v>
      </c>
      <c r="AA64" s="23">
        <f>AA31+AA56+AA59+AA63</f>
        <v>419.4</v>
      </c>
      <c r="AB64" s="23"/>
      <c r="AC64" s="23"/>
      <c r="AD64" s="23">
        <f>AD31+AD56+AD59+AD63</f>
        <v>0</v>
      </c>
      <c r="AE64" s="23"/>
      <c r="AF64" s="23">
        <f>AF31+AF56+AF59+AF63</f>
        <v>0</v>
      </c>
      <c r="AG64" s="23">
        <f>AG31+AG56+AG59+AG63</f>
        <v>0</v>
      </c>
      <c r="AH64" s="23"/>
      <c r="AI64" s="23"/>
      <c r="AJ64" s="23"/>
      <c r="AK64" s="23"/>
      <c r="AL64" s="23"/>
      <c r="AM64" s="23"/>
      <c r="AN64" s="23">
        <f>AN31+AN56+AN59+AN63</f>
        <v>0</v>
      </c>
      <c r="AO64" s="23">
        <f>AO31+AO56+AO59+AO63</f>
        <v>0</v>
      </c>
      <c r="AP64" s="23">
        <f>AP31+AP56+AP59+AP63</f>
        <v>0</v>
      </c>
      <c r="AQ64" s="23">
        <f>AQ31+AQ56+AQ59+AQ63</f>
        <v>0</v>
      </c>
      <c r="AR64" s="23"/>
      <c r="AS64" s="23"/>
      <c r="AT64" s="23">
        <f>AT31+AT56+AT59+AT63</f>
        <v>0</v>
      </c>
      <c r="AU64" s="23"/>
      <c r="AV64" s="23">
        <f>AV31+AV56+AV59+AV63</f>
        <v>0</v>
      </c>
      <c r="AW64" s="23">
        <f>AW31+AW56+AW59+AW63</f>
        <v>0</v>
      </c>
      <c r="AX64" s="23"/>
      <c r="AY64" s="23"/>
      <c r="AZ64" s="23"/>
      <c r="BA64" s="23"/>
      <c r="BB64" s="23"/>
      <c r="BC64" s="23"/>
      <c r="BD64" s="23">
        <f>BD31+BD56+BD59+BD63</f>
        <v>0</v>
      </c>
      <c r="BE64" s="23">
        <f>BE31+BE56+BE59+BE63</f>
        <v>0</v>
      </c>
      <c r="BF64" s="23">
        <f>BF31+BF56+BF59+BF63</f>
        <v>0</v>
      </c>
      <c r="BG64" s="23">
        <f>BG31+BG56+BG59+BG63</f>
        <v>0</v>
      </c>
      <c r="BH64" s="23"/>
      <c r="BI64" s="23"/>
      <c r="BJ64" s="23">
        <f>BJ31+BJ56+BJ59+BJ63</f>
        <v>0</v>
      </c>
      <c r="BK64" s="23"/>
      <c r="BL64" s="23">
        <f>BL31+BL56+BL59+BL63</f>
        <v>0</v>
      </c>
      <c r="BM64" s="23">
        <f>BM31+BM56+BM59+BM63</f>
        <v>259.7</v>
      </c>
      <c r="BN64" s="23"/>
      <c r="BO64" s="23"/>
      <c r="BP64" s="23"/>
      <c r="BQ64" s="23"/>
      <c r="BR64" s="23"/>
      <c r="BS64" s="23"/>
      <c r="BT64" s="23">
        <f>BT31+BT56+BT59+BT63</f>
        <v>259.7</v>
      </c>
      <c r="BU64" s="23">
        <f>BU31+BU56+BU59+BU63</f>
        <v>259.7</v>
      </c>
      <c r="BV64" s="23">
        <f>BV31+BV56+BV59+BV63</f>
        <v>155.9</v>
      </c>
      <c r="BW64" s="23">
        <f>BW31+BW56+BW59+BW63</f>
        <v>0</v>
      </c>
      <c r="BX64" s="24"/>
      <c r="BY64" s="24"/>
      <c r="BZ64" s="24"/>
      <c r="CA64" s="24"/>
      <c r="CB64" s="24"/>
    </row>
    <row r="65" spans="1:80" s="19" customFormat="1" ht="15" customHeight="1" x14ac:dyDescent="0.2">
      <c r="A65" s="15" t="s">
        <v>13</v>
      </c>
      <c r="B65" s="249" t="s">
        <v>102</v>
      </c>
      <c r="C65" s="249"/>
      <c r="D65" s="249"/>
      <c r="E65" s="249"/>
      <c r="F65" s="249"/>
      <c r="G65" s="249"/>
      <c r="H65" s="249"/>
      <c r="I65" s="249"/>
      <c r="J65" s="249"/>
      <c r="K65" s="249"/>
      <c r="L65" s="249"/>
      <c r="M65" s="249"/>
      <c r="N65" s="249"/>
      <c r="O65" s="249"/>
      <c r="P65" s="249"/>
      <c r="Q65" s="249"/>
      <c r="R65" s="249"/>
      <c r="S65" s="249"/>
      <c r="T65" s="249"/>
      <c r="U65" s="249"/>
      <c r="V65" s="249"/>
      <c r="W65" s="249"/>
      <c r="X65" s="249"/>
      <c r="Y65" s="249"/>
      <c r="Z65" s="249"/>
      <c r="AA65" s="249"/>
      <c r="AB65" s="249"/>
      <c r="AC65" s="249"/>
      <c r="AD65" s="249"/>
      <c r="AE65" s="249"/>
      <c r="AF65" s="249"/>
      <c r="AG65" s="249"/>
      <c r="AH65" s="249"/>
      <c r="AI65" s="249"/>
      <c r="AJ65" s="249"/>
      <c r="AK65" s="249"/>
      <c r="AL65" s="249"/>
      <c r="AM65" s="249"/>
      <c r="AN65" s="249"/>
      <c r="AO65" s="249"/>
      <c r="AP65" s="249"/>
      <c r="AQ65" s="249"/>
      <c r="AR65" s="249"/>
      <c r="AS65" s="249"/>
      <c r="AT65" s="249"/>
      <c r="AU65" s="249"/>
      <c r="AV65" s="249"/>
      <c r="AW65" s="249"/>
      <c r="AX65" s="249"/>
      <c r="AY65" s="249"/>
      <c r="AZ65" s="249"/>
      <c r="BA65" s="249"/>
      <c r="BB65" s="249"/>
      <c r="BC65" s="249"/>
      <c r="BD65" s="249"/>
      <c r="BE65" s="249"/>
      <c r="BF65" s="249"/>
      <c r="BG65" s="249"/>
      <c r="BH65" s="249"/>
      <c r="BI65" s="249"/>
      <c r="BJ65" s="249"/>
      <c r="BK65" s="249"/>
      <c r="BL65" s="249"/>
      <c r="BM65" s="249"/>
      <c r="BN65" s="249"/>
      <c r="BO65" s="249"/>
      <c r="BP65" s="249"/>
      <c r="BQ65" s="249"/>
      <c r="BR65" s="249"/>
      <c r="BS65" s="249"/>
      <c r="BT65" s="249"/>
      <c r="BU65" s="249"/>
      <c r="BV65" s="249"/>
      <c r="BW65" s="249"/>
      <c r="BX65" s="24"/>
      <c r="BY65" s="24"/>
      <c r="BZ65" s="24"/>
      <c r="CA65" s="24"/>
      <c r="CB65" s="24"/>
    </row>
    <row r="66" spans="1:80" ht="15.75" customHeight="1" x14ac:dyDescent="0.2">
      <c r="A66" s="129" t="s">
        <v>13</v>
      </c>
      <c r="B66" s="12" t="s">
        <v>12</v>
      </c>
      <c r="C66" s="247" t="s">
        <v>103</v>
      </c>
      <c r="D66" s="247"/>
      <c r="E66" s="247"/>
      <c r="F66" s="247"/>
      <c r="G66" s="247"/>
      <c r="H66" s="247"/>
      <c r="I66" s="247"/>
      <c r="J66" s="247"/>
      <c r="K66" s="247"/>
      <c r="L66" s="247"/>
      <c r="M66" s="247"/>
      <c r="N66" s="247"/>
      <c r="O66" s="247"/>
      <c r="P66" s="247"/>
      <c r="Q66" s="247"/>
      <c r="R66" s="247"/>
      <c r="S66" s="247"/>
      <c r="T66" s="247"/>
      <c r="U66" s="247"/>
      <c r="V66" s="247"/>
      <c r="W66" s="247"/>
      <c r="X66" s="247"/>
      <c r="Y66" s="247"/>
      <c r="Z66" s="247"/>
      <c r="AA66" s="247"/>
      <c r="AB66" s="247"/>
      <c r="AC66" s="247"/>
      <c r="AD66" s="247"/>
      <c r="AE66" s="247"/>
      <c r="AF66" s="247"/>
      <c r="AG66" s="247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7"/>
      <c r="AT66" s="247"/>
      <c r="AU66" s="247"/>
      <c r="AV66" s="247"/>
      <c r="AW66" s="247"/>
      <c r="AX66" s="247"/>
      <c r="AY66" s="247"/>
      <c r="AZ66" s="247"/>
      <c r="BA66" s="247"/>
      <c r="BB66" s="247"/>
      <c r="BC66" s="247"/>
      <c r="BD66" s="247"/>
      <c r="BE66" s="247"/>
      <c r="BF66" s="247"/>
      <c r="BG66" s="247"/>
      <c r="BH66" s="247"/>
      <c r="BI66" s="247"/>
      <c r="BJ66" s="247"/>
      <c r="BK66" s="247"/>
      <c r="BL66" s="247"/>
      <c r="BM66" s="247"/>
      <c r="BN66" s="247"/>
      <c r="BO66" s="247"/>
      <c r="BP66" s="247"/>
      <c r="BQ66" s="247"/>
      <c r="BR66" s="247"/>
      <c r="BS66" s="247"/>
      <c r="BT66" s="247"/>
      <c r="BU66" s="247"/>
      <c r="BV66" s="247"/>
      <c r="BW66" s="247"/>
      <c r="BX66" s="13"/>
      <c r="BY66" s="13"/>
      <c r="BZ66" s="13"/>
      <c r="CA66" s="13"/>
      <c r="CB66" s="93"/>
    </row>
    <row r="67" spans="1:80" ht="36.75" customHeight="1" x14ac:dyDescent="0.2">
      <c r="A67" s="240" t="s">
        <v>13</v>
      </c>
      <c r="B67" s="241" t="s">
        <v>12</v>
      </c>
      <c r="C67" s="250" t="s">
        <v>12</v>
      </c>
      <c r="D67" s="251" t="s">
        <v>45</v>
      </c>
      <c r="E67" s="252" t="s">
        <v>12</v>
      </c>
      <c r="F67" s="253">
        <v>188718528</v>
      </c>
      <c r="G67" s="254" t="s">
        <v>72</v>
      </c>
      <c r="H67" s="50"/>
      <c r="I67" s="50"/>
      <c r="J67" s="47"/>
      <c r="K67" s="50"/>
      <c r="L67" s="50"/>
      <c r="M67" s="50"/>
      <c r="N67" s="50"/>
      <c r="O67" s="50"/>
      <c r="P67" s="47">
        <v>209.2</v>
      </c>
      <c r="Q67" s="50"/>
      <c r="R67" s="50"/>
      <c r="S67" s="50"/>
      <c r="T67" s="50"/>
      <c r="U67" s="50"/>
      <c r="V67" s="50"/>
      <c r="W67" s="50"/>
      <c r="X67" s="46">
        <f>P67</f>
        <v>209.2</v>
      </c>
      <c r="Y67" s="46">
        <v>202.2</v>
      </c>
      <c r="Z67" s="46">
        <v>142.30000000000001</v>
      </c>
      <c r="AA67" s="46">
        <v>7</v>
      </c>
      <c r="AB67" s="48"/>
      <c r="AC67" s="48"/>
      <c r="AD67" s="48"/>
      <c r="AE67" s="48"/>
      <c r="AF67" s="46">
        <v>0</v>
      </c>
      <c r="AG67" s="46"/>
      <c r="AH67" s="46"/>
      <c r="AI67" s="46"/>
      <c r="AJ67" s="46"/>
      <c r="AK67" s="46"/>
      <c r="AL67" s="46"/>
      <c r="AM67" s="46"/>
      <c r="AN67" s="46">
        <f>AF67</f>
        <v>0</v>
      </c>
      <c r="AO67" s="46">
        <f>AF67</f>
        <v>0</v>
      </c>
      <c r="AP67" s="46">
        <v>0</v>
      </c>
      <c r="AQ67" s="46">
        <v>0</v>
      </c>
      <c r="AR67" s="48"/>
      <c r="AS67" s="48"/>
      <c r="AT67" s="48"/>
      <c r="AU67" s="48"/>
      <c r="AV67" s="46">
        <v>0</v>
      </c>
      <c r="AW67" s="46"/>
      <c r="AX67" s="46"/>
      <c r="AY67" s="46"/>
      <c r="AZ67" s="46"/>
      <c r="BA67" s="46"/>
      <c r="BB67" s="46"/>
      <c r="BC67" s="46"/>
      <c r="BD67" s="46">
        <f>AV67</f>
        <v>0</v>
      </c>
      <c r="BE67" s="46">
        <f>AV67</f>
        <v>0</v>
      </c>
      <c r="BF67" s="46">
        <v>0</v>
      </c>
      <c r="BG67" s="46">
        <v>0</v>
      </c>
      <c r="BH67" s="48"/>
      <c r="BI67" s="48"/>
      <c r="BJ67" s="48"/>
      <c r="BK67" s="48"/>
      <c r="BL67" s="46">
        <v>0</v>
      </c>
      <c r="BM67" s="46"/>
      <c r="BN67" s="46"/>
      <c r="BO67" s="46"/>
      <c r="BP67" s="46"/>
      <c r="BQ67" s="46"/>
      <c r="BR67" s="46"/>
      <c r="BS67" s="46"/>
      <c r="BT67" s="46">
        <f>BL67</f>
        <v>0</v>
      </c>
      <c r="BU67" s="46">
        <f>BL67</f>
        <v>0</v>
      </c>
      <c r="BV67" s="46">
        <v>0</v>
      </c>
      <c r="BW67" s="46">
        <v>0</v>
      </c>
      <c r="BX67" s="107" t="s">
        <v>104</v>
      </c>
      <c r="BY67" s="108">
        <v>5</v>
      </c>
      <c r="BZ67" s="108">
        <v>5</v>
      </c>
      <c r="CA67" s="108">
        <v>6</v>
      </c>
      <c r="CB67" s="108">
        <v>6</v>
      </c>
    </row>
    <row r="68" spans="1:80" ht="53.25" customHeight="1" x14ac:dyDescent="0.2">
      <c r="A68" s="240"/>
      <c r="B68" s="241"/>
      <c r="C68" s="250"/>
      <c r="D68" s="251"/>
      <c r="E68" s="252"/>
      <c r="F68" s="253"/>
      <c r="G68" s="254"/>
      <c r="H68" s="51"/>
      <c r="I68" s="51"/>
      <c r="J68" s="52"/>
      <c r="K68" s="51"/>
      <c r="L68" s="51"/>
      <c r="M68" s="51"/>
      <c r="N68" s="51"/>
      <c r="O68" s="51"/>
      <c r="P68" s="52"/>
      <c r="Q68" s="51"/>
      <c r="R68" s="51"/>
      <c r="S68" s="51"/>
      <c r="T68" s="51"/>
      <c r="U68" s="51"/>
      <c r="V68" s="51"/>
      <c r="W68" s="51"/>
      <c r="X68" s="49"/>
      <c r="Y68" s="49"/>
      <c r="Z68" s="49"/>
      <c r="AA68" s="49"/>
      <c r="AB68" s="49"/>
      <c r="AC68" s="49"/>
      <c r="AD68" s="49"/>
      <c r="AE68" s="49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9"/>
      <c r="AS68" s="49"/>
      <c r="AT68" s="49"/>
      <c r="AU68" s="49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9"/>
      <c r="BI68" s="49"/>
      <c r="BJ68" s="49"/>
      <c r="BK68" s="49"/>
      <c r="BL68" s="46"/>
      <c r="BM68" s="46"/>
      <c r="BN68" s="46"/>
      <c r="BO68" s="46"/>
      <c r="BP68" s="46"/>
      <c r="BQ68" s="46"/>
      <c r="BR68" s="46"/>
      <c r="BS68" s="46"/>
      <c r="BT68" s="46"/>
      <c r="BU68" s="46"/>
      <c r="BV68" s="46"/>
      <c r="BW68" s="46"/>
      <c r="BX68" s="106" t="s">
        <v>56</v>
      </c>
      <c r="BY68" s="108">
        <v>4</v>
      </c>
      <c r="BZ68" s="108">
        <v>4</v>
      </c>
      <c r="CA68" s="108">
        <v>5</v>
      </c>
      <c r="CB68" s="109">
        <v>5</v>
      </c>
    </row>
    <row r="69" spans="1:80" ht="30.75" customHeight="1" x14ac:dyDescent="0.2">
      <c r="A69" s="240"/>
      <c r="B69" s="241"/>
      <c r="C69" s="250"/>
      <c r="D69" s="251"/>
      <c r="E69" s="252"/>
      <c r="F69" s="253"/>
      <c r="G69" s="254"/>
      <c r="H69" s="51"/>
      <c r="I69" s="51"/>
      <c r="J69" s="52"/>
      <c r="K69" s="51"/>
      <c r="L69" s="51"/>
      <c r="M69" s="51"/>
      <c r="N69" s="51"/>
      <c r="O69" s="51"/>
      <c r="P69" s="52"/>
      <c r="Q69" s="51"/>
      <c r="R69" s="51"/>
      <c r="S69" s="51"/>
      <c r="T69" s="51"/>
      <c r="U69" s="51"/>
      <c r="V69" s="51"/>
      <c r="W69" s="51"/>
      <c r="X69" s="49"/>
      <c r="Y69" s="49"/>
      <c r="Z69" s="49"/>
      <c r="AA69" s="49"/>
      <c r="AB69" s="49"/>
      <c r="AC69" s="49"/>
      <c r="AD69" s="49"/>
      <c r="AE69" s="49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9"/>
      <c r="AS69" s="49"/>
      <c r="AT69" s="49"/>
      <c r="AU69" s="49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6"/>
      <c r="BG69" s="46"/>
      <c r="BH69" s="49"/>
      <c r="BI69" s="49"/>
      <c r="BJ69" s="49"/>
      <c r="BK69" s="49"/>
      <c r="BL69" s="46"/>
      <c r="BM69" s="46"/>
      <c r="BN69" s="46"/>
      <c r="BO69" s="46"/>
      <c r="BP69" s="46"/>
      <c r="BQ69" s="46"/>
      <c r="BR69" s="46"/>
      <c r="BS69" s="46"/>
      <c r="BT69" s="46"/>
      <c r="BU69" s="46"/>
      <c r="BV69" s="46"/>
      <c r="BW69" s="46"/>
      <c r="BX69" s="106" t="s">
        <v>105</v>
      </c>
      <c r="BY69" s="108">
        <v>2</v>
      </c>
      <c r="BZ69" s="108">
        <v>2</v>
      </c>
      <c r="CA69" s="108">
        <v>2</v>
      </c>
      <c r="CB69" s="109">
        <v>2</v>
      </c>
    </row>
    <row r="70" spans="1:80" ht="15.75" customHeight="1" x14ac:dyDescent="0.2">
      <c r="A70" s="129" t="s">
        <v>13</v>
      </c>
      <c r="B70" s="12" t="s">
        <v>12</v>
      </c>
      <c r="C70" s="246" t="s">
        <v>16</v>
      </c>
      <c r="D70" s="246"/>
      <c r="E70" s="246"/>
      <c r="F70" s="246"/>
      <c r="G70" s="246"/>
      <c r="H70" s="246"/>
      <c r="I70" s="21">
        <f>SUM(I68:I69)</f>
        <v>0</v>
      </c>
      <c r="J70" s="21">
        <f>SUM(J68:J69)</f>
        <v>0</v>
      </c>
      <c r="K70" s="21">
        <f>SUM(K68:K69)</f>
        <v>0</v>
      </c>
      <c r="L70" s="21"/>
      <c r="M70" s="21"/>
      <c r="N70" s="21"/>
      <c r="O70" s="21"/>
      <c r="P70" s="21">
        <f>SUM(P67:P69)</f>
        <v>209.2</v>
      </c>
      <c r="Q70" s="21"/>
      <c r="R70" s="21"/>
      <c r="S70" s="21"/>
      <c r="T70" s="21"/>
      <c r="U70" s="21"/>
      <c r="V70" s="21"/>
      <c r="W70" s="21"/>
      <c r="X70" s="21">
        <f>SUM(X67:X69)</f>
        <v>209.2</v>
      </c>
      <c r="Y70" s="21">
        <f>SUM(Y67:Y69)</f>
        <v>202.2</v>
      </c>
      <c r="Z70" s="21">
        <f>SUM(Z67:Z69)</f>
        <v>142.30000000000001</v>
      </c>
      <c r="AA70" s="21">
        <f>SUM(AA67:AA69)</f>
        <v>7</v>
      </c>
      <c r="AB70" s="21"/>
      <c r="AC70" s="21"/>
      <c r="AD70" s="21"/>
      <c r="AE70" s="21"/>
      <c r="AF70" s="21">
        <f>SUM(AF67:AF69)</f>
        <v>0</v>
      </c>
      <c r="AG70" s="21"/>
      <c r="AH70" s="21"/>
      <c r="AI70" s="21"/>
      <c r="AJ70" s="21"/>
      <c r="AK70" s="21"/>
      <c r="AL70" s="21"/>
      <c r="AM70" s="21"/>
      <c r="AN70" s="21">
        <f>SUM(AN67:AN69)</f>
        <v>0</v>
      </c>
      <c r="AO70" s="21">
        <f>SUM(AO67:AO69)</f>
        <v>0</v>
      </c>
      <c r="AP70" s="21">
        <f>SUM(AP67:AP69)</f>
        <v>0</v>
      </c>
      <c r="AQ70" s="21">
        <f>SUM(AQ67:AQ69)</f>
        <v>0</v>
      </c>
      <c r="AR70" s="21"/>
      <c r="AS70" s="21"/>
      <c r="AT70" s="21"/>
      <c r="AU70" s="21"/>
      <c r="AV70" s="21">
        <f>SUM(AV67:AV69)</f>
        <v>0</v>
      </c>
      <c r="AW70" s="21"/>
      <c r="AX70" s="21"/>
      <c r="AY70" s="21"/>
      <c r="AZ70" s="21"/>
      <c r="BA70" s="21"/>
      <c r="BB70" s="21"/>
      <c r="BC70" s="21"/>
      <c r="BD70" s="21">
        <f>SUM(BD67:BD69)</f>
        <v>0</v>
      </c>
      <c r="BE70" s="21">
        <f>SUM(BE67:BE69)</f>
        <v>0</v>
      </c>
      <c r="BF70" s="21">
        <f>SUM(BF67:BF69)</f>
        <v>0</v>
      </c>
      <c r="BG70" s="21">
        <f>SUM(BG67:BG69)</f>
        <v>0</v>
      </c>
      <c r="BH70" s="21"/>
      <c r="BI70" s="21"/>
      <c r="BJ70" s="21"/>
      <c r="BK70" s="21"/>
      <c r="BL70" s="21">
        <f>SUM(BL67:BL69)</f>
        <v>0</v>
      </c>
      <c r="BM70" s="21"/>
      <c r="BN70" s="21"/>
      <c r="BO70" s="21"/>
      <c r="BP70" s="21"/>
      <c r="BQ70" s="21"/>
      <c r="BR70" s="21"/>
      <c r="BS70" s="21"/>
      <c r="BT70" s="21">
        <f>SUM(BT67:BT69)</f>
        <v>0</v>
      </c>
      <c r="BU70" s="21">
        <f>SUM(BU67:BU69)</f>
        <v>0</v>
      </c>
      <c r="BV70" s="21">
        <f>SUM(BV67:BV69)</f>
        <v>0</v>
      </c>
      <c r="BW70" s="21">
        <f>SUM(BW67:BW69)</f>
        <v>0</v>
      </c>
      <c r="BX70" s="21"/>
      <c r="BY70" s="13"/>
      <c r="BZ70" s="13"/>
      <c r="CA70" s="13"/>
      <c r="CB70" s="93"/>
    </row>
    <row r="71" spans="1:80" s="19" customFormat="1" ht="15" customHeight="1" x14ac:dyDescent="0.2">
      <c r="A71" s="15" t="s">
        <v>13</v>
      </c>
      <c r="B71" s="248" t="s">
        <v>17</v>
      </c>
      <c r="C71" s="248"/>
      <c r="D71" s="248"/>
      <c r="E71" s="248"/>
      <c r="F71" s="248"/>
      <c r="G71" s="248"/>
      <c r="H71" s="23" t="e">
        <f>H38+#REF!+H61+H66+H70</f>
        <v>#REF!</v>
      </c>
      <c r="I71" s="23" t="e">
        <f>I38+#REF!+I61+I66+I70</f>
        <v>#REF!</v>
      </c>
      <c r="J71" s="23" t="e">
        <f>J38+#REF!+J61+J66+J70</f>
        <v>#REF!</v>
      </c>
      <c r="K71" s="23" t="e">
        <f>K38+#REF!+K61+K66+K70</f>
        <v>#REF!</v>
      </c>
      <c r="L71" s="23"/>
      <c r="M71" s="23"/>
      <c r="N71" s="23"/>
      <c r="O71" s="23"/>
      <c r="P71" s="23">
        <f>P70</f>
        <v>209.2</v>
      </c>
      <c r="Q71" s="23"/>
      <c r="R71" s="23"/>
      <c r="S71" s="23"/>
      <c r="T71" s="23"/>
      <c r="U71" s="23"/>
      <c r="V71" s="23"/>
      <c r="W71" s="23"/>
      <c r="X71" s="23">
        <f>X70</f>
        <v>209.2</v>
      </c>
      <c r="Y71" s="23">
        <f>Y70</f>
        <v>202.2</v>
      </c>
      <c r="Z71" s="23">
        <f>Z70</f>
        <v>142.30000000000001</v>
      </c>
      <c r="AA71" s="23">
        <f>AA70</f>
        <v>7</v>
      </c>
      <c r="AB71" s="23"/>
      <c r="AC71" s="23"/>
      <c r="AD71" s="23"/>
      <c r="AE71" s="23"/>
      <c r="AF71" s="23">
        <f>AF70</f>
        <v>0</v>
      </c>
      <c r="AG71" s="23"/>
      <c r="AH71" s="23"/>
      <c r="AI71" s="23"/>
      <c r="AJ71" s="23"/>
      <c r="AK71" s="23"/>
      <c r="AL71" s="23"/>
      <c r="AM71" s="23"/>
      <c r="AN71" s="23">
        <f>AN70</f>
        <v>0</v>
      </c>
      <c r="AO71" s="23">
        <f>AO70</f>
        <v>0</v>
      </c>
      <c r="AP71" s="23">
        <f>AP70</f>
        <v>0</v>
      </c>
      <c r="AQ71" s="23">
        <f>AQ70</f>
        <v>0</v>
      </c>
      <c r="AR71" s="23"/>
      <c r="AS71" s="23"/>
      <c r="AT71" s="23"/>
      <c r="AU71" s="23"/>
      <c r="AV71" s="23">
        <f>AV70</f>
        <v>0</v>
      </c>
      <c r="AW71" s="23"/>
      <c r="AX71" s="23"/>
      <c r="AY71" s="23"/>
      <c r="AZ71" s="23"/>
      <c r="BA71" s="23"/>
      <c r="BB71" s="23"/>
      <c r="BC71" s="23"/>
      <c r="BD71" s="23">
        <f>BD70</f>
        <v>0</v>
      </c>
      <c r="BE71" s="23">
        <f>BE70</f>
        <v>0</v>
      </c>
      <c r="BF71" s="23">
        <f>BF70</f>
        <v>0</v>
      </c>
      <c r="BG71" s="23">
        <f>BG70</f>
        <v>0</v>
      </c>
      <c r="BH71" s="23"/>
      <c r="BI71" s="23"/>
      <c r="BJ71" s="23"/>
      <c r="BK71" s="23"/>
      <c r="BL71" s="23">
        <f>BL70</f>
        <v>0</v>
      </c>
      <c r="BM71" s="23"/>
      <c r="BN71" s="23"/>
      <c r="BO71" s="23"/>
      <c r="BP71" s="23"/>
      <c r="BQ71" s="23"/>
      <c r="BR71" s="23"/>
      <c r="BS71" s="23"/>
      <c r="BT71" s="23">
        <f>BT70</f>
        <v>0</v>
      </c>
      <c r="BU71" s="23">
        <f>BU70</f>
        <v>0</v>
      </c>
      <c r="BV71" s="23">
        <f>BV70</f>
        <v>0</v>
      </c>
      <c r="BW71" s="23">
        <f>BW70</f>
        <v>0</v>
      </c>
      <c r="BX71" s="24"/>
      <c r="BY71" s="24"/>
      <c r="BZ71" s="24"/>
      <c r="CA71" s="24"/>
      <c r="CB71" s="24"/>
    </row>
    <row r="72" spans="1:80" ht="15.75" customHeight="1" x14ac:dyDescent="0.2">
      <c r="A72" s="129" t="s">
        <v>14</v>
      </c>
      <c r="B72" s="255" t="s">
        <v>43</v>
      </c>
      <c r="C72" s="255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  <c r="Q72" s="255"/>
      <c r="R72" s="255"/>
      <c r="S72" s="255"/>
      <c r="T72" s="255"/>
      <c r="U72" s="255"/>
      <c r="V72" s="255"/>
      <c r="W72" s="255"/>
      <c r="X72" s="255"/>
      <c r="Y72" s="255"/>
      <c r="Z72" s="255"/>
      <c r="AA72" s="255"/>
      <c r="AB72" s="255"/>
      <c r="AC72" s="255"/>
      <c r="AD72" s="255"/>
      <c r="AE72" s="255"/>
      <c r="AF72" s="255"/>
      <c r="AG72" s="255"/>
      <c r="AH72" s="255"/>
      <c r="AI72" s="255"/>
      <c r="AJ72" s="255"/>
      <c r="AK72" s="255"/>
      <c r="AL72" s="255"/>
      <c r="AM72" s="255"/>
      <c r="AN72" s="255"/>
      <c r="AO72" s="255"/>
      <c r="AP72" s="255"/>
      <c r="AQ72" s="255"/>
      <c r="AR72" s="139"/>
      <c r="AS72" s="139"/>
      <c r="AT72" s="139"/>
      <c r="AU72" s="139"/>
      <c r="AV72" s="139"/>
      <c r="AW72" s="139"/>
      <c r="AX72" s="139"/>
      <c r="AY72" s="139"/>
      <c r="AZ72" s="139"/>
      <c r="BA72" s="139"/>
      <c r="BB72" s="139"/>
      <c r="BC72" s="139"/>
      <c r="BD72" s="139"/>
      <c r="BE72" s="139"/>
      <c r="BF72" s="139"/>
      <c r="BG72" s="139"/>
      <c r="BH72" s="139"/>
      <c r="BI72" s="139"/>
      <c r="BJ72" s="139"/>
      <c r="BK72" s="139"/>
      <c r="BL72" s="139"/>
      <c r="BM72" s="139"/>
      <c r="BN72" s="139"/>
      <c r="BO72" s="139"/>
      <c r="BP72" s="139"/>
      <c r="BQ72" s="139"/>
      <c r="BR72" s="139"/>
      <c r="BS72" s="139"/>
      <c r="BT72" s="139"/>
      <c r="BU72" s="139"/>
      <c r="BV72" s="139"/>
      <c r="BW72" s="139"/>
      <c r="BX72" s="72"/>
      <c r="BY72" s="72"/>
      <c r="BZ72" s="72"/>
      <c r="CA72" s="72"/>
      <c r="CB72" s="92"/>
    </row>
    <row r="73" spans="1:80" ht="15.75" customHeight="1" x14ac:dyDescent="0.2">
      <c r="A73" s="129" t="s">
        <v>14</v>
      </c>
      <c r="B73" s="12" t="s">
        <v>12</v>
      </c>
      <c r="C73" s="247" t="s">
        <v>44</v>
      </c>
      <c r="D73" s="247"/>
      <c r="E73" s="247"/>
      <c r="F73" s="247"/>
      <c r="G73" s="247"/>
      <c r="H73" s="247"/>
      <c r="I73" s="247"/>
      <c r="J73" s="247"/>
      <c r="K73" s="247"/>
      <c r="L73" s="247"/>
      <c r="M73" s="247"/>
      <c r="N73" s="247"/>
      <c r="O73" s="247"/>
      <c r="P73" s="247"/>
      <c r="Q73" s="247"/>
      <c r="R73" s="247"/>
      <c r="S73" s="247"/>
      <c r="T73" s="247"/>
      <c r="U73" s="247"/>
      <c r="V73" s="247"/>
      <c r="W73" s="247"/>
      <c r="X73" s="247"/>
      <c r="Y73" s="247"/>
      <c r="Z73" s="247"/>
      <c r="AA73" s="247"/>
      <c r="AB73" s="247"/>
      <c r="AC73" s="247"/>
      <c r="AD73" s="247"/>
      <c r="AE73" s="247"/>
      <c r="AF73" s="247"/>
      <c r="AG73" s="247"/>
      <c r="AH73" s="247"/>
      <c r="AI73" s="247"/>
      <c r="AJ73" s="247"/>
      <c r="AK73" s="247"/>
      <c r="AL73" s="247"/>
      <c r="AM73" s="247"/>
      <c r="AN73" s="247"/>
      <c r="AO73" s="247"/>
      <c r="AP73" s="247"/>
      <c r="AQ73" s="247"/>
      <c r="AR73" s="58"/>
      <c r="AS73" s="58"/>
      <c r="AT73" s="58"/>
      <c r="AU73" s="58"/>
      <c r="AV73" s="58"/>
      <c r="AW73" s="58"/>
      <c r="AX73" s="58"/>
      <c r="AY73" s="58"/>
      <c r="AZ73" s="58"/>
      <c r="BA73" s="58"/>
      <c r="BB73" s="58"/>
      <c r="BC73" s="58"/>
      <c r="BD73" s="58"/>
      <c r="BE73" s="58"/>
      <c r="BF73" s="58"/>
      <c r="BG73" s="58"/>
      <c r="BH73" s="58"/>
      <c r="BI73" s="58"/>
      <c r="BJ73" s="58"/>
      <c r="BK73" s="58"/>
      <c r="BL73" s="58"/>
      <c r="BM73" s="58"/>
      <c r="BN73" s="58"/>
      <c r="BO73" s="58"/>
      <c r="BP73" s="58"/>
      <c r="BQ73" s="58"/>
      <c r="BR73" s="58"/>
      <c r="BS73" s="58"/>
      <c r="BT73" s="58"/>
      <c r="BU73" s="58"/>
      <c r="BV73" s="58"/>
      <c r="BW73" s="58"/>
      <c r="BX73" s="13"/>
      <c r="BY73" s="13"/>
      <c r="BZ73" s="13"/>
      <c r="CA73" s="13"/>
      <c r="CB73" s="93"/>
    </row>
    <row r="74" spans="1:80" s="19" customFormat="1" ht="30" customHeight="1" x14ac:dyDescent="0.2">
      <c r="A74" s="15" t="s">
        <v>14</v>
      </c>
      <c r="B74" s="16" t="s">
        <v>12</v>
      </c>
      <c r="C74" s="40" t="s">
        <v>12</v>
      </c>
      <c r="D74" s="88" t="s">
        <v>28</v>
      </c>
      <c r="E74" s="133" t="s">
        <v>12</v>
      </c>
      <c r="F74" s="90" t="s">
        <v>30</v>
      </c>
      <c r="G74" s="89" t="s">
        <v>73</v>
      </c>
      <c r="H74" s="18"/>
      <c r="I74" s="18"/>
      <c r="J74" s="18"/>
      <c r="K74" s="18"/>
      <c r="L74" s="18"/>
      <c r="M74" s="18"/>
      <c r="N74" s="18"/>
      <c r="O74" s="18"/>
      <c r="P74" s="17">
        <v>2137.1</v>
      </c>
      <c r="Q74" s="17"/>
      <c r="R74" s="17"/>
      <c r="S74" s="17"/>
      <c r="T74" s="18"/>
      <c r="U74" s="18"/>
      <c r="V74" s="18"/>
      <c r="W74" s="18"/>
      <c r="X74" s="18">
        <f>P74</f>
        <v>2137.1</v>
      </c>
      <c r="Y74" s="17">
        <v>0</v>
      </c>
      <c r="Z74" s="18">
        <v>0</v>
      </c>
      <c r="AA74" s="18">
        <f>X74</f>
        <v>2137.1</v>
      </c>
      <c r="AB74" s="18"/>
      <c r="AC74" s="18"/>
      <c r="AD74" s="18"/>
      <c r="AE74" s="18"/>
      <c r="AF74" s="17">
        <v>0</v>
      </c>
      <c r="AG74" s="17"/>
      <c r="AH74" s="17"/>
      <c r="AI74" s="17"/>
      <c r="AJ74" s="18"/>
      <c r="AK74" s="18"/>
      <c r="AL74" s="18"/>
      <c r="AM74" s="18"/>
      <c r="AN74" s="18">
        <f>AF74</f>
        <v>0</v>
      </c>
      <c r="AO74" s="17">
        <f>AN74</f>
        <v>0</v>
      </c>
      <c r="AP74" s="18">
        <v>0</v>
      </c>
      <c r="AQ74" s="18">
        <v>0</v>
      </c>
      <c r="AR74" s="18"/>
      <c r="AS74" s="18"/>
      <c r="AT74" s="18"/>
      <c r="AU74" s="18"/>
      <c r="AV74" s="17">
        <v>0</v>
      </c>
      <c r="AW74" s="17"/>
      <c r="AX74" s="17"/>
      <c r="AY74" s="17"/>
      <c r="AZ74" s="18"/>
      <c r="BA74" s="18"/>
      <c r="BB74" s="18"/>
      <c r="BC74" s="18"/>
      <c r="BD74" s="18">
        <f>AV74</f>
        <v>0</v>
      </c>
      <c r="BE74" s="17">
        <f>BD74</f>
        <v>0</v>
      </c>
      <c r="BF74" s="18">
        <v>0</v>
      </c>
      <c r="BG74" s="18">
        <v>0</v>
      </c>
      <c r="BH74" s="18"/>
      <c r="BI74" s="18"/>
      <c r="BJ74" s="18"/>
      <c r="BK74" s="18"/>
      <c r="BL74" s="17">
        <v>0</v>
      </c>
      <c r="BM74" s="17"/>
      <c r="BN74" s="17"/>
      <c r="BO74" s="17"/>
      <c r="BP74" s="18"/>
      <c r="BQ74" s="18"/>
      <c r="BR74" s="18"/>
      <c r="BS74" s="18"/>
      <c r="BT74" s="17">
        <f>BL74</f>
        <v>0</v>
      </c>
      <c r="BU74" s="17">
        <v>0</v>
      </c>
      <c r="BV74" s="18">
        <v>0</v>
      </c>
      <c r="BW74" s="17">
        <v>0</v>
      </c>
      <c r="BX74" s="73" t="s">
        <v>58</v>
      </c>
      <c r="BY74" s="125">
        <v>449.4</v>
      </c>
      <c r="BZ74" s="125">
        <v>2137.1</v>
      </c>
      <c r="CA74" s="125">
        <v>2137.1</v>
      </c>
      <c r="CB74" s="113">
        <v>2268.1</v>
      </c>
    </row>
    <row r="75" spans="1:80" s="19" customFormat="1" ht="40.5" customHeight="1" x14ac:dyDescent="0.2">
      <c r="A75" s="15" t="s">
        <v>14</v>
      </c>
      <c r="B75" s="16" t="s">
        <v>12</v>
      </c>
      <c r="C75" s="40" t="s">
        <v>13</v>
      </c>
      <c r="D75" s="88" t="s">
        <v>29</v>
      </c>
      <c r="E75" s="133" t="s">
        <v>12</v>
      </c>
      <c r="F75" s="90" t="s">
        <v>30</v>
      </c>
      <c r="G75" s="89" t="s">
        <v>73</v>
      </c>
      <c r="H75" s="20"/>
      <c r="I75" s="20"/>
      <c r="J75" s="20"/>
      <c r="K75" s="20"/>
      <c r="L75" s="20"/>
      <c r="M75" s="20"/>
      <c r="N75" s="20"/>
      <c r="O75" s="20"/>
      <c r="P75" s="17">
        <v>660</v>
      </c>
      <c r="Q75" s="17"/>
      <c r="R75" s="17"/>
      <c r="S75" s="17"/>
      <c r="T75" s="20"/>
      <c r="U75" s="20"/>
      <c r="V75" s="20"/>
      <c r="W75" s="20"/>
      <c r="X75" s="18">
        <f>P75</f>
        <v>660</v>
      </c>
      <c r="Y75" s="17">
        <f>P75</f>
        <v>660</v>
      </c>
      <c r="Z75" s="18">
        <v>0</v>
      </c>
      <c r="AA75" s="18">
        <v>0</v>
      </c>
      <c r="AB75" s="20"/>
      <c r="AC75" s="20"/>
      <c r="AD75" s="20"/>
      <c r="AE75" s="20"/>
      <c r="AF75" s="17">
        <v>0</v>
      </c>
      <c r="AG75" s="17"/>
      <c r="AH75" s="17"/>
      <c r="AI75" s="17"/>
      <c r="AJ75" s="20"/>
      <c r="AK75" s="20"/>
      <c r="AL75" s="20"/>
      <c r="AM75" s="20"/>
      <c r="AN75" s="18">
        <f>AF75</f>
        <v>0</v>
      </c>
      <c r="AO75" s="17">
        <f>AN75</f>
        <v>0</v>
      </c>
      <c r="AP75" s="18">
        <v>0</v>
      </c>
      <c r="AQ75" s="18">
        <v>0</v>
      </c>
      <c r="AR75" s="20"/>
      <c r="AS75" s="20"/>
      <c r="AT75" s="20"/>
      <c r="AU75" s="20"/>
      <c r="AV75" s="17">
        <v>0</v>
      </c>
      <c r="AW75" s="17"/>
      <c r="AX75" s="17"/>
      <c r="AY75" s="17"/>
      <c r="AZ75" s="20"/>
      <c r="BA75" s="20"/>
      <c r="BB75" s="20"/>
      <c r="BC75" s="20"/>
      <c r="BD75" s="18">
        <f>AV74:AV75</f>
        <v>0</v>
      </c>
      <c r="BE75" s="17">
        <f>AV75</f>
        <v>0</v>
      </c>
      <c r="BF75" s="18">
        <v>0</v>
      </c>
      <c r="BG75" s="18">
        <v>0</v>
      </c>
      <c r="BH75" s="20"/>
      <c r="BI75" s="20"/>
      <c r="BJ75" s="20"/>
      <c r="BK75" s="20"/>
      <c r="BL75" s="17">
        <v>0</v>
      </c>
      <c r="BM75" s="17"/>
      <c r="BN75" s="17"/>
      <c r="BO75" s="17"/>
      <c r="BP75" s="20"/>
      <c r="BQ75" s="20"/>
      <c r="BR75" s="20"/>
      <c r="BS75" s="20"/>
      <c r="BT75" s="18">
        <f>BL75</f>
        <v>0</v>
      </c>
      <c r="BU75" s="17">
        <f>BT75</f>
        <v>0</v>
      </c>
      <c r="BV75" s="18">
        <v>0</v>
      </c>
      <c r="BW75" s="18">
        <v>0</v>
      </c>
      <c r="BX75" s="73" t="s">
        <v>59</v>
      </c>
      <c r="BY75" s="125">
        <v>700</v>
      </c>
      <c r="BZ75" s="125">
        <v>660.7</v>
      </c>
      <c r="CA75" s="125">
        <v>550.70000000000005</v>
      </c>
      <c r="CB75" s="113">
        <v>476</v>
      </c>
    </row>
    <row r="76" spans="1:80" s="19" customFormat="1" ht="14.25" customHeight="1" x14ac:dyDescent="0.2">
      <c r="A76" s="15" t="s">
        <v>14</v>
      </c>
      <c r="B76" s="16" t="s">
        <v>12</v>
      </c>
      <c r="C76" s="246" t="s">
        <v>16</v>
      </c>
      <c r="D76" s="246"/>
      <c r="E76" s="246"/>
      <c r="F76" s="246"/>
      <c r="G76" s="246"/>
      <c r="H76" s="21">
        <f>SUM(H74:H75)</f>
        <v>0</v>
      </c>
      <c r="I76" s="21">
        <f>SUM(I74:I75)</f>
        <v>0</v>
      </c>
      <c r="J76" s="21">
        <f>SUM(J74:J75)</f>
        <v>0</v>
      </c>
      <c r="K76" s="21">
        <f>SUM(K74:K75)</f>
        <v>0</v>
      </c>
      <c r="L76" s="21"/>
      <c r="M76" s="21"/>
      <c r="N76" s="21"/>
      <c r="O76" s="21"/>
      <c r="P76" s="21">
        <f>SUM(P74:P75)</f>
        <v>2797.1</v>
      </c>
      <c r="Q76" s="21"/>
      <c r="R76" s="21"/>
      <c r="S76" s="21"/>
      <c r="T76" s="21"/>
      <c r="U76" s="21"/>
      <c r="V76" s="21"/>
      <c r="W76" s="21"/>
      <c r="X76" s="21">
        <f>SUM(X74:X75)</f>
        <v>2797.1</v>
      </c>
      <c r="Y76" s="21">
        <f>SUM(Y74:Y75)</f>
        <v>660</v>
      </c>
      <c r="Z76" s="21">
        <f>SUM(Z74:Z75)</f>
        <v>0</v>
      </c>
      <c r="AA76" s="21">
        <f>SUM(AA74:AA75)</f>
        <v>2137.1</v>
      </c>
      <c r="AB76" s="21"/>
      <c r="AC76" s="21"/>
      <c r="AD76" s="21"/>
      <c r="AE76" s="21"/>
      <c r="AF76" s="21">
        <f>SUM(AF74:AF75)</f>
        <v>0</v>
      </c>
      <c r="AG76" s="21"/>
      <c r="AH76" s="21"/>
      <c r="AI76" s="21"/>
      <c r="AJ76" s="21"/>
      <c r="AK76" s="21"/>
      <c r="AL76" s="21"/>
      <c r="AM76" s="21"/>
      <c r="AN76" s="21">
        <f>SUM(AN74:AN75)</f>
        <v>0</v>
      </c>
      <c r="AO76" s="21">
        <f>SUM(AO74:AO75)</f>
        <v>0</v>
      </c>
      <c r="AP76" s="21">
        <f>SUM(AP74:AP75)</f>
        <v>0</v>
      </c>
      <c r="AQ76" s="21">
        <f>SUM(AQ74:AQ75)</f>
        <v>0</v>
      </c>
      <c r="AR76" s="21"/>
      <c r="AS76" s="21"/>
      <c r="AT76" s="21"/>
      <c r="AU76" s="21"/>
      <c r="AV76" s="21">
        <f>SUM(AV74:AV75)</f>
        <v>0</v>
      </c>
      <c r="AW76" s="21"/>
      <c r="AX76" s="21"/>
      <c r="AY76" s="21"/>
      <c r="AZ76" s="21"/>
      <c r="BA76" s="21"/>
      <c r="BB76" s="21"/>
      <c r="BC76" s="21"/>
      <c r="BD76" s="21">
        <f>SUM(BD74:BD75)</f>
        <v>0</v>
      </c>
      <c r="BE76" s="21">
        <f>SUM(BE74:BE75)</f>
        <v>0</v>
      </c>
      <c r="BF76" s="21">
        <f>SUM(BF74:BF75)</f>
        <v>0</v>
      </c>
      <c r="BG76" s="21">
        <f>SUM(BG74:BG75)</f>
        <v>0</v>
      </c>
      <c r="BH76" s="21"/>
      <c r="BI76" s="21"/>
      <c r="BJ76" s="21"/>
      <c r="BK76" s="21"/>
      <c r="BL76" s="21">
        <f>SUM(BL74:BL75)</f>
        <v>0</v>
      </c>
      <c r="BM76" s="21"/>
      <c r="BN76" s="21"/>
      <c r="BO76" s="21"/>
      <c r="BP76" s="21"/>
      <c r="BQ76" s="21"/>
      <c r="BR76" s="21"/>
      <c r="BS76" s="21"/>
      <c r="BT76" s="21">
        <f>SUM(BT74:BT75)</f>
        <v>0</v>
      </c>
      <c r="BU76" s="21">
        <f>SUM(BU74:BU75)</f>
        <v>0</v>
      </c>
      <c r="BV76" s="21">
        <f>SUM(BV74:BV75)</f>
        <v>0</v>
      </c>
      <c r="BW76" s="21">
        <f>SUM(BW74:BW75)</f>
        <v>0</v>
      </c>
      <c r="BX76" s="22"/>
      <c r="BY76" s="22"/>
      <c r="BZ76" s="22"/>
      <c r="CA76" s="22"/>
      <c r="CB76" s="26"/>
    </row>
    <row r="77" spans="1:80" s="19" customFormat="1" ht="16.5" customHeight="1" x14ac:dyDescent="0.2">
      <c r="A77" s="15" t="s">
        <v>14</v>
      </c>
      <c r="B77" s="248" t="s">
        <v>17</v>
      </c>
      <c r="C77" s="248"/>
      <c r="D77" s="248"/>
      <c r="E77" s="248"/>
      <c r="F77" s="248"/>
      <c r="G77" s="248"/>
      <c r="H77" s="23">
        <f>SUM(H74:H75)</f>
        <v>0</v>
      </c>
      <c r="I77" s="23">
        <f>SUM(I74:I75)</f>
        <v>0</v>
      </c>
      <c r="J77" s="23">
        <f>SUM(J74:J75)</f>
        <v>0</v>
      </c>
      <c r="K77" s="23">
        <f>SUM(K74:K75)</f>
        <v>0</v>
      </c>
      <c r="L77" s="23"/>
      <c r="M77" s="23"/>
      <c r="N77" s="23"/>
      <c r="O77" s="23"/>
      <c r="P77" s="23">
        <f>SUM(P74:P75)</f>
        <v>2797.1</v>
      </c>
      <c r="Q77" s="23"/>
      <c r="R77" s="23"/>
      <c r="S77" s="23"/>
      <c r="T77" s="23"/>
      <c r="U77" s="23"/>
      <c r="V77" s="23"/>
      <c r="W77" s="23"/>
      <c r="X77" s="23">
        <f>SUM(X74:X75)</f>
        <v>2797.1</v>
      </c>
      <c r="Y77" s="23">
        <f>SUM(Y74:Y75)</f>
        <v>660</v>
      </c>
      <c r="Z77" s="23">
        <f>SUM(Z74:Z75)</f>
        <v>0</v>
      </c>
      <c r="AA77" s="23">
        <f>SUM(AA74:AA75)</f>
        <v>2137.1</v>
      </c>
      <c r="AB77" s="23"/>
      <c r="AC77" s="23"/>
      <c r="AD77" s="23"/>
      <c r="AE77" s="23"/>
      <c r="AF77" s="23">
        <f>SUM(AF74:AF75)</f>
        <v>0</v>
      </c>
      <c r="AG77" s="23"/>
      <c r="AH77" s="23"/>
      <c r="AI77" s="23"/>
      <c r="AJ77" s="23"/>
      <c r="AK77" s="23"/>
      <c r="AL77" s="23"/>
      <c r="AM77" s="23"/>
      <c r="AN77" s="23">
        <f>SUM(AN74:AN75)</f>
        <v>0</v>
      </c>
      <c r="AO77" s="23">
        <f>SUM(AO74:AO75)</f>
        <v>0</v>
      </c>
      <c r="AP77" s="23">
        <f>SUM(AP74:AP75)</f>
        <v>0</v>
      </c>
      <c r="AQ77" s="23">
        <f>SUM(AQ74:AQ75)</f>
        <v>0</v>
      </c>
      <c r="AR77" s="23"/>
      <c r="AS77" s="23"/>
      <c r="AT77" s="23"/>
      <c r="AU77" s="23"/>
      <c r="AV77" s="23">
        <f>SUM(AV74:AV75)</f>
        <v>0</v>
      </c>
      <c r="AW77" s="23"/>
      <c r="AX77" s="23"/>
      <c r="AY77" s="23"/>
      <c r="AZ77" s="23"/>
      <c r="BA77" s="23"/>
      <c r="BB77" s="23"/>
      <c r="BC77" s="23"/>
      <c r="BD77" s="23">
        <f>SUM(BD74:BD75)</f>
        <v>0</v>
      </c>
      <c r="BE77" s="23">
        <f>SUM(BE74:BE75)</f>
        <v>0</v>
      </c>
      <c r="BF77" s="23">
        <f>SUM(BF74:BF75)</f>
        <v>0</v>
      </c>
      <c r="BG77" s="23">
        <f>SUM(BG74:BG75)</f>
        <v>0</v>
      </c>
      <c r="BH77" s="23"/>
      <c r="BI77" s="23"/>
      <c r="BJ77" s="23"/>
      <c r="BK77" s="23"/>
      <c r="BL77" s="23">
        <f>SUM(BL74:BL75)</f>
        <v>0</v>
      </c>
      <c r="BM77" s="23"/>
      <c r="BN77" s="23"/>
      <c r="BO77" s="23"/>
      <c r="BP77" s="23"/>
      <c r="BQ77" s="23"/>
      <c r="BR77" s="23"/>
      <c r="BS77" s="23"/>
      <c r="BT77" s="23">
        <f>SUM(BT74:BT75)</f>
        <v>0</v>
      </c>
      <c r="BU77" s="23">
        <f>SUM(BU74:BU75)</f>
        <v>0</v>
      </c>
      <c r="BV77" s="23">
        <f>SUM(BV74:BV75)</f>
        <v>0</v>
      </c>
      <c r="BW77" s="23">
        <f>SUM(BW74:BW75)</f>
        <v>0</v>
      </c>
      <c r="BX77" s="24"/>
      <c r="BY77" s="24"/>
      <c r="BZ77" s="24"/>
      <c r="CA77" s="24"/>
      <c r="CB77" s="24"/>
    </row>
    <row r="78" spans="1:80" s="19" customFormat="1" ht="14.25" customHeight="1" x14ac:dyDescent="0.2">
      <c r="A78" s="25" t="s">
        <v>15</v>
      </c>
      <c r="B78" s="257" t="s">
        <v>106</v>
      </c>
      <c r="C78" s="257"/>
      <c r="D78" s="257"/>
      <c r="E78" s="257"/>
      <c r="F78" s="257"/>
      <c r="G78" s="257"/>
      <c r="H78" s="257"/>
      <c r="I78" s="257"/>
      <c r="J78" s="257"/>
      <c r="K78" s="257"/>
      <c r="L78" s="257"/>
      <c r="M78" s="257"/>
      <c r="N78" s="257"/>
      <c r="O78" s="257"/>
      <c r="P78" s="257"/>
      <c r="Q78" s="257"/>
      <c r="R78" s="257"/>
      <c r="S78" s="257"/>
      <c r="T78" s="257"/>
      <c r="U78" s="257"/>
      <c r="V78" s="257"/>
      <c r="W78" s="257"/>
      <c r="X78" s="257"/>
      <c r="Y78" s="257"/>
      <c r="Z78" s="257"/>
      <c r="AA78" s="257"/>
      <c r="AB78" s="257"/>
      <c r="AC78" s="59"/>
      <c r="AD78" s="59"/>
      <c r="AE78" s="59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59"/>
      <c r="AT78" s="59"/>
      <c r="AU78" s="59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59"/>
      <c r="BJ78" s="59"/>
      <c r="BK78" s="59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</row>
    <row r="79" spans="1:80" ht="12" customHeight="1" x14ac:dyDescent="0.2">
      <c r="A79" s="142" t="s">
        <v>15</v>
      </c>
      <c r="B79" s="12" t="s">
        <v>12</v>
      </c>
      <c r="C79" s="247" t="s">
        <v>47</v>
      </c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58"/>
      <c r="BD79" s="258"/>
      <c r="BE79" s="258"/>
      <c r="BF79" s="258"/>
      <c r="BG79" s="258"/>
      <c r="BH79" s="258"/>
      <c r="BI79" s="258"/>
      <c r="BJ79" s="258"/>
      <c r="BK79" s="258"/>
      <c r="BL79" s="258"/>
      <c r="BM79" s="258"/>
      <c r="BN79" s="258"/>
      <c r="BO79" s="258"/>
      <c r="BP79" s="258"/>
      <c r="BQ79" s="258"/>
      <c r="BR79" s="258"/>
      <c r="BS79" s="258"/>
      <c r="BT79" s="258"/>
      <c r="BU79" s="258"/>
      <c r="BV79" s="258"/>
      <c r="BW79" s="258"/>
      <c r="BX79" s="13"/>
      <c r="BY79" s="13"/>
      <c r="BZ79" s="13"/>
      <c r="CA79" s="13"/>
      <c r="CB79" s="93"/>
    </row>
    <row r="80" spans="1:80" ht="33.75" customHeight="1" x14ac:dyDescent="0.2">
      <c r="A80" s="240" t="s">
        <v>15</v>
      </c>
      <c r="B80" s="241" t="s">
        <v>12</v>
      </c>
      <c r="C80" s="259" t="s">
        <v>12</v>
      </c>
      <c r="D80" s="143" t="s">
        <v>120</v>
      </c>
      <c r="E80" s="252" t="s">
        <v>14</v>
      </c>
      <c r="F80" s="260" t="s">
        <v>46</v>
      </c>
      <c r="G80" s="261" t="s">
        <v>74</v>
      </c>
      <c r="H80" s="135"/>
      <c r="I80" s="135"/>
      <c r="J80" s="135"/>
      <c r="K80" s="135"/>
      <c r="L80" s="136"/>
      <c r="M80" s="136"/>
      <c r="N80" s="136"/>
      <c r="O80" s="136"/>
      <c r="P80" s="136">
        <v>13</v>
      </c>
      <c r="Q80" s="136">
        <v>1605.2</v>
      </c>
      <c r="R80" s="136"/>
      <c r="S80" s="136"/>
      <c r="T80" s="136"/>
      <c r="U80" s="136"/>
      <c r="V80" s="136"/>
      <c r="W80" s="136"/>
      <c r="X80" s="136">
        <f>P80+Q80</f>
        <v>1618.2</v>
      </c>
      <c r="Y80" s="136">
        <v>1615.2</v>
      </c>
      <c r="Z80" s="136">
        <v>1147.2</v>
      </c>
      <c r="AA80" s="136">
        <v>3</v>
      </c>
      <c r="AB80" s="136"/>
      <c r="AC80" s="136"/>
      <c r="AD80" s="136"/>
      <c r="AE80" s="136"/>
      <c r="AF80" s="136">
        <v>0</v>
      </c>
      <c r="AG80" s="136">
        <v>0</v>
      </c>
      <c r="AH80" s="136"/>
      <c r="AI80" s="136"/>
      <c r="AJ80" s="136"/>
      <c r="AK80" s="136"/>
      <c r="AL80" s="136"/>
      <c r="AM80" s="136"/>
      <c r="AN80" s="136">
        <f>SUM(AF80:AG80)</f>
        <v>0</v>
      </c>
      <c r="AO80" s="136">
        <f>AN80</f>
        <v>0</v>
      </c>
      <c r="AP80" s="136">
        <v>0</v>
      </c>
      <c r="AQ80" s="136">
        <v>0</v>
      </c>
      <c r="AR80" s="136"/>
      <c r="AS80" s="136"/>
      <c r="AT80" s="136"/>
      <c r="AU80" s="136"/>
      <c r="AV80" s="136">
        <v>0</v>
      </c>
      <c r="AW80" s="136">
        <v>0</v>
      </c>
      <c r="AX80" s="136"/>
      <c r="AY80" s="136"/>
      <c r="AZ80" s="136"/>
      <c r="BA80" s="136"/>
      <c r="BB80" s="136"/>
      <c r="BC80" s="136"/>
      <c r="BD80" s="136">
        <f>AV80+AW80</f>
        <v>0</v>
      </c>
      <c r="BE80" s="136">
        <f>BD80</f>
        <v>0</v>
      </c>
      <c r="BF80" s="136">
        <v>0</v>
      </c>
      <c r="BG80" s="136">
        <v>0</v>
      </c>
      <c r="BH80" s="136"/>
      <c r="BI80" s="136"/>
      <c r="BJ80" s="136"/>
      <c r="BK80" s="136"/>
      <c r="BL80" s="136">
        <v>0</v>
      </c>
      <c r="BM80" s="60">
        <v>0</v>
      </c>
      <c r="BN80" s="136"/>
      <c r="BO80" s="136"/>
      <c r="BP80" s="136"/>
      <c r="BQ80" s="136"/>
      <c r="BR80" s="136"/>
      <c r="BS80" s="136"/>
      <c r="BT80" s="136">
        <f>BL80+BM80</f>
        <v>0</v>
      </c>
      <c r="BU80" s="136">
        <f>BT80</f>
        <v>0</v>
      </c>
      <c r="BV80" s="136">
        <v>1247.0999999999999</v>
      </c>
      <c r="BW80" s="136">
        <v>0</v>
      </c>
      <c r="BX80" s="263" t="s">
        <v>107</v>
      </c>
      <c r="BY80" s="256">
        <v>316</v>
      </c>
      <c r="BZ80" s="256">
        <v>300</v>
      </c>
      <c r="CA80" s="256">
        <v>305</v>
      </c>
      <c r="CB80" s="256">
        <v>298</v>
      </c>
    </row>
    <row r="81" spans="1:80" ht="39" customHeight="1" x14ac:dyDescent="0.2">
      <c r="A81" s="240"/>
      <c r="B81" s="241"/>
      <c r="C81" s="259"/>
      <c r="D81" s="88" t="s">
        <v>121</v>
      </c>
      <c r="E81" s="252"/>
      <c r="F81" s="260"/>
      <c r="G81" s="261"/>
      <c r="H81" s="50"/>
      <c r="I81" s="50"/>
      <c r="J81" s="47"/>
      <c r="K81" s="50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0"/>
      <c r="Y81" s="110"/>
      <c r="Z81" s="110"/>
      <c r="AA81" s="110"/>
      <c r="AB81" s="111"/>
      <c r="AC81" s="111"/>
      <c r="AD81" s="111"/>
      <c r="AE81" s="111"/>
      <c r="AF81" s="111"/>
      <c r="AG81" s="111"/>
      <c r="AH81" s="111"/>
      <c r="AI81" s="111"/>
      <c r="AJ81" s="111"/>
      <c r="AK81" s="111"/>
      <c r="AL81" s="111"/>
      <c r="AM81" s="111"/>
      <c r="AN81" s="111"/>
      <c r="AO81" s="111"/>
      <c r="AP81" s="111"/>
      <c r="AQ81" s="111"/>
      <c r="AR81" s="111"/>
      <c r="AS81" s="111"/>
      <c r="AT81" s="110"/>
      <c r="AU81" s="113"/>
      <c r="AV81" s="112"/>
      <c r="AW81" s="113"/>
      <c r="AX81" s="113"/>
      <c r="AY81" s="113"/>
      <c r="AZ81" s="113"/>
      <c r="BA81" s="113"/>
      <c r="BB81" s="113"/>
      <c r="BC81" s="113"/>
      <c r="BD81" s="113"/>
      <c r="BE81" s="113"/>
      <c r="BF81" s="113"/>
      <c r="BG81" s="113"/>
      <c r="BH81" s="113"/>
      <c r="BI81" s="110"/>
      <c r="BJ81" s="113"/>
      <c r="BK81" s="113"/>
      <c r="BL81" s="112"/>
      <c r="BM81" s="113"/>
      <c r="BN81" s="113"/>
      <c r="BO81" s="113"/>
      <c r="BP81" s="113"/>
      <c r="BQ81" s="113"/>
      <c r="BR81" s="113"/>
      <c r="BS81" s="113"/>
      <c r="BT81" s="113"/>
      <c r="BU81" s="113"/>
      <c r="BV81" s="113"/>
      <c r="BW81" s="113"/>
      <c r="BX81" s="263"/>
      <c r="BY81" s="256"/>
      <c r="BZ81" s="256"/>
      <c r="CA81" s="256"/>
      <c r="CB81" s="256"/>
    </row>
    <row r="82" spans="1:80" ht="48.75" customHeight="1" x14ac:dyDescent="0.2">
      <c r="A82" s="240"/>
      <c r="B82" s="241"/>
      <c r="C82" s="259"/>
      <c r="D82" s="144" t="s">
        <v>122</v>
      </c>
      <c r="E82" s="252"/>
      <c r="F82" s="260"/>
      <c r="G82" s="261"/>
      <c r="H82" s="54"/>
      <c r="I82" s="54"/>
      <c r="J82" s="53"/>
      <c r="K82" s="54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113"/>
      <c r="X82" s="114"/>
      <c r="Y82" s="115"/>
      <c r="Z82" s="115"/>
      <c r="AA82" s="114"/>
      <c r="AB82" s="114"/>
      <c r="AC82" s="114"/>
      <c r="AD82" s="114"/>
      <c r="AE82" s="114"/>
      <c r="AF82" s="114"/>
      <c r="AG82" s="114"/>
      <c r="AH82" s="114"/>
      <c r="AI82" s="114"/>
      <c r="AJ82" s="114"/>
      <c r="AK82" s="114"/>
      <c r="AL82" s="114"/>
      <c r="AM82" s="114"/>
      <c r="AN82" s="114"/>
      <c r="AO82" s="114"/>
      <c r="AP82" s="114"/>
      <c r="AQ82" s="114"/>
      <c r="AR82" s="114"/>
      <c r="AS82" s="114"/>
      <c r="AT82" s="110"/>
      <c r="AU82" s="113"/>
      <c r="AV82" s="112"/>
      <c r="AW82" s="112"/>
      <c r="AX82" s="113"/>
      <c r="AY82" s="113"/>
      <c r="AZ82" s="113"/>
      <c r="BA82" s="113"/>
      <c r="BB82" s="113"/>
      <c r="BC82" s="113"/>
      <c r="BD82" s="113"/>
      <c r="BE82" s="113"/>
      <c r="BF82" s="113"/>
      <c r="BG82" s="113"/>
      <c r="BH82" s="113"/>
      <c r="BI82" s="110"/>
      <c r="BJ82" s="113"/>
      <c r="BK82" s="113"/>
      <c r="BL82" s="112"/>
      <c r="BM82" s="112"/>
      <c r="BN82" s="113"/>
      <c r="BO82" s="113"/>
      <c r="BP82" s="113"/>
      <c r="BQ82" s="113"/>
      <c r="BR82" s="113"/>
      <c r="BS82" s="113"/>
      <c r="BT82" s="113"/>
      <c r="BU82" s="113"/>
      <c r="BV82" s="113"/>
      <c r="BW82" s="113"/>
      <c r="BX82" s="120" t="s">
        <v>108</v>
      </c>
      <c r="BY82" s="98"/>
      <c r="BZ82" s="98">
        <v>16</v>
      </c>
      <c r="CA82" s="98"/>
      <c r="CB82" s="98">
        <v>16</v>
      </c>
    </row>
    <row r="83" spans="1:80" ht="45" customHeight="1" x14ac:dyDescent="0.2">
      <c r="A83" s="240"/>
      <c r="B83" s="241"/>
      <c r="C83" s="259"/>
      <c r="D83" s="144" t="s">
        <v>126</v>
      </c>
      <c r="E83" s="252"/>
      <c r="F83" s="260"/>
      <c r="G83" s="261"/>
      <c r="H83" s="47"/>
      <c r="I83" s="47"/>
      <c r="J83" s="47"/>
      <c r="K83" s="47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0"/>
      <c r="Y83" s="110"/>
      <c r="Z83" s="110"/>
      <c r="AA83" s="110"/>
      <c r="AB83" s="111"/>
      <c r="AC83" s="111"/>
      <c r="AD83" s="111"/>
      <c r="AE83" s="111"/>
      <c r="AF83" s="111"/>
      <c r="AG83" s="111"/>
      <c r="AH83" s="111"/>
      <c r="AI83" s="111"/>
      <c r="AJ83" s="111"/>
      <c r="AK83" s="111"/>
      <c r="AL83" s="111"/>
      <c r="AM83" s="111"/>
      <c r="AN83" s="111"/>
      <c r="AO83" s="111"/>
      <c r="AP83" s="111"/>
      <c r="AQ83" s="111"/>
      <c r="AR83" s="111"/>
      <c r="AS83" s="111"/>
      <c r="AT83" s="110"/>
      <c r="AU83" s="110"/>
      <c r="AV83" s="116"/>
      <c r="AW83" s="116"/>
      <c r="AX83" s="110"/>
      <c r="AY83" s="110"/>
      <c r="AZ83" s="110"/>
      <c r="BA83" s="110"/>
      <c r="BB83" s="110"/>
      <c r="BC83" s="110"/>
      <c r="BD83" s="110"/>
      <c r="BE83" s="110"/>
      <c r="BF83" s="110"/>
      <c r="BG83" s="110"/>
      <c r="BH83" s="110"/>
      <c r="BI83" s="110"/>
      <c r="BJ83" s="110"/>
      <c r="BK83" s="110"/>
      <c r="BL83" s="116"/>
      <c r="BM83" s="116"/>
      <c r="BN83" s="110"/>
      <c r="BO83" s="110"/>
      <c r="BP83" s="110"/>
      <c r="BQ83" s="110"/>
      <c r="BR83" s="110"/>
      <c r="BS83" s="110"/>
      <c r="BT83" s="110"/>
      <c r="BU83" s="110"/>
      <c r="BV83" s="110"/>
      <c r="BW83" s="110"/>
      <c r="BX83" s="120" t="s">
        <v>109</v>
      </c>
      <c r="BY83" s="117">
        <v>74</v>
      </c>
      <c r="BZ83" s="118">
        <v>74</v>
      </c>
      <c r="CA83" s="118">
        <v>74</v>
      </c>
      <c r="CB83" s="99">
        <v>74</v>
      </c>
    </row>
    <row r="84" spans="1:80" ht="39" customHeight="1" x14ac:dyDescent="0.2">
      <c r="A84" s="240"/>
      <c r="B84" s="241"/>
      <c r="C84" s="259"/>
      <c r="D84" s="144" t="s">
        <v>127</v>
      </c>
      <c r="E84" s="252"/>
      <c r="F84" s="260"/>
      <c r="G84" s="261"/>
      <c r="H84" s="47"/>
      <c r="I84" s="47"/>
      <c r="J84" s="47"/>
      <c r="K84" s="47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0"/>
      <c r="Y84" s="110"/>
      <c r="Z84" s="110"/>
      <c r="AA84" s="110"/>
      <c r="AB84" s="111"/>
      <c r="AC84" s="111"/>
      <c r="AD84" s="111"/>
      <c r="AE84" s="111"/>
      <c r="AF84" s="111"/>
      <c r="AG84" s="111"/>
      <c r="AH84" s="111"/>
      <c r="AI84" s="111"/>
      <c r="AJ84" s="111"/>
      <c r="AK84" s="111"/>
      <c r="AL84" s="111"/>
      <c r="AM84" s="111"/>
      <c r="AN84" s="111"/>
      <c r="AO84" s="111"/>
      <c r="AP84" s="111"/>
      <c r="AQ84" s="111"/>
      <c r="AR84" s="111"/>
      <c r="AS84" s="111"/>
      <c r="AT84" s="110"/>
      <c r="AU84" s="110"/>
      <c r="AV84" s="116"/>
      <c r="AW84" s="110"/>
      <c r="AX84" s="110"/>
      <c r="AY84" s="110"/>
      <c r="AZ84" s="110"/>
      <c r="BA84" s="110"/>
      <c r="BB84" s="110"/>
      <c r="BC84" s="110"/>
      <c r="BD84" s="110"/>
      <c r="BE84" s="110"/>
      <c r="BF84" s="110"/>
      <c r="BG84" s="110"/>
      <c r="BH84" s="110"/>
      <c r="BI84" s="110"/>
      <c r="BJ84" s="110"/>
      <c r="BK84" s="110"/>
      <c r="BL84" s="116"/>
      <c r="BM84" s="110"/>
      <c r="BN84" s="110"/>
      <c r="BO84" s="110"/>
      <c r="BP84" s="110"/>
      <c r="BQ84" s="110"/>
      <c r="BR84" s="110"/>
      <c r="BS84" s="110"/>
      <c r="BT84" s="110"/>
      <c r="BU84" s="110"/>
      <c r="BV84" s="110"/>
      <c r="BW84" s="110"/>
      <c r="BX84" s="120" t="s">
        <v>110</v>
      </c>
      <c r="BY84" s="98">
        <v>74</v>
      </c>
      <c r="BZ84" s="98">
        <v>10</v>
      </c>
      <c r="CA84" s="98">
        <v>10</v>
      </c>
      <c r="CB84" s="98">
        <v>10</v>
      </c>
    </row>
    <row r="85" spans="1:80" ht="38.25" customHeight="1" x14ac:dyDescent="0.2">
      <c r="A85" s="240"/>
      <c r="B85" s="241"/>
      <c r="C85" s="259"/>
      <c r="D85" s="144" t="s">
        <v>123</v>
      </c>
      <c r="E85" s="252"/>
      <c r="F85" s="260"/>
      <c r="G85" s="261"/>
      <c r="H85" s="49"/>
      <c r="I85" s="49"/>
      <c r="J85" s="49"/>
      <c r="K85" s="49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0"/>
      <c r="Y85" s="110"/>
      <c r="Z85" s="110"/>
      <c r="AA85" s="110"/>
      <c r="AB85" s="111"/>
      <c r="AC85" s="111"/>
      <c r="AD85" s="111"/>
      <c r="AE85" s="111"/>
      <c r="AF85" s="111"/>
      <c r="AG85" s="111"/>
      <c r="AH85" s="111"/>
      <c r="AI85" s="111"/>
      <c r="AJ85" s="111"/>
      <c r="AK85" s="111"/>
      <c r="AL85" s="111"/>
      <c r="AM85" s="111"/>
      <c r="AN85" s="111"/>
      <c r="AO85" s="111"/>
      <c r="AP85" s="111"/>
      <c r="AQ85" s="111"/>
      <c r="AR85" s="111"/>
      <c r="AS85" s="111"/>
      <c r="AT85" s="110"/>
      <c r="AU85" s="113"/>
      <c r="AV85" s="112"/>
      <c r="AW85" s="113"/>
      <c r="AX85" s="113"/>
      <c r="AY85" s="113"/>
      <c r="AZ85" s="113"/>
      <c r="BA85" s="113"/>
      <c r="BB85" s="113"/>
      <c r="BC85" s="113"/>
      <c r="BD85" s="113"/>
      <c r="BE85" s="113"/>
      <c r="BF85" s="113"/>
      <c r="BG85" s="113"/>
      <c r="BH85" s="113"/>
      <c r="BI85" s="110"/>
      <c r="BJ85" s="113"/>
      <c r="BK85" s="113"/>
      <c r="BL85" s="112"/>
      <c r="BM85" s="113"/>
      <c r="BN85" s="113"/>
      <c r="BO85" s="113"/>
      <c r="BP85" s="113"/>
      <c r="BQ85" s="113"/>
      <c r="BR85" s="113"/>
      <c r="BS85" s="113"/>
      <c r="BT85" s="113"/>
      <c r="BU85" s="113"/>
      <c r="BV85" s="113"/>
      <c r="BW85" s="113"/>
      <c r="BX85" s="120" t="s">
        <v>111</v>
      </c>
      <c r="BY85" s="98">
        <v>3</v>
      </c>
      <c r="BZ85" s="98">
        <v>3</v>
      </c>
      <c r="CA85" s="98">
        <v>2</v>
      </c>
      <c r="CB85" s="98">
        <v>4</v>
      </c>
    </row>
    <row r="86" spans="1:80" ht="40.5" customHeight="1" x14ac:dyDescent="0.2">
      <c r="A86" s="240"/>
      <c r="B86" s="241"/>
      <c r="C86" s="259"/>
      <c r="D86" s="144" t="s">
        <v>124</v>
      </c>
      <c r="E86" s="252"/>
      <c r="F86" s="260"/>
      <c r="G86" s="261"/>
      <c r="H86" s="49"/>
      <c r="I86" s="49"/>
      <c r="J86" s="49"/>
      <c r="K86" s="49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0"/>
      <c r="Y86" s="110"/>
      <c r="Z86" s="110"/>
      <c r="AA86" s="110"/>
      <c r="AB86" s="111"/>
      <c r="AC86" s="111"/>
      <c r="AD86" s="111"/>
      <c r="AE86" s="111"/>
      <c r="AF86" s="111"/>
      <c r="AG86" s="111"/>
      <c r="AH86" s="111"/>
      <c r="AI86" s="111"/>
      <c r="AJ86" s="111"/>
      <c r="AK86" s="111"/>
      <c r="AL86" s="111"/>
      <c r="AM86" s="111"/>
      <c r="AN86" s="111"/>
      <c r="AO86" s="111"/>
      <c r="AP86" s="111"/>
      <c r="AQ86" s="111"/>
      <c r="AR86" s="111"/>
      <c r="AS86" s="111"/>
      <c r="AT86" s="110"/>
      <c r="AU86" s="113"/>
      <c r="AV86" s="112"/>
      <c r="AW86" s="112"/>
      <c r="AX86" s="113"/>
      <c r="AY86" s="113"/>
      <c r="AZ86" s="113"/>
      <c r="BA86" s="113"/>
      <c r="BB86" s="113"/>
      <c r="BC86" s="113"/>
      <c r="BD86" s="113"/>
      <c r="BE86" s="113"/>
      <c r="BF86" s="113"/>
      <c r="BG86" s="113"/>
      <c r="BH86" s="113"/>
      <c r="BI86" s="110"/>
      <c r="BJ86" s="113"/>
      <c r="BK86" s="113"/>
      <c r="BL86" s="112"/>
      <c r="BM86" s="112"/>
      <c r="BN86" s="113"/>
      <c r="BO86" s="113"/>
      <c r="BP86" s="113"/>
      <c r="BQ86" s="113"/>
      <c r="BR86" s="113"/>
      <c r="BS86" s="113"/>
      <c r="BT86" s="113"/>
      <c r="BU86" s="113"/>
      <c r="BV86" s="113"/>
      <c r="BW86" s="113"/>
      <c r="BX86" s="145" t="s">
        <v>112</v>
      </c>
      <c r="BY86" s="98">
        <v>72</v>
      </c>
      <c r="BZ86" s="98"/>
      <c r="CA86" s="98">
        <v>72</v>
      </c>
      <c r="CB86" s="98"/>
    </row>
    <row r="87" spans="1:80" ht="78" customHeight="1" x14ac:dyDescent="0.2">
      <c r="A87" s="240"/>
      <c r="B87" s="241"/>
      <c r="C87" s="259"/>
      <c r="D87" s="144" t="s">
        <v>125</v>
      </c>
      <c r="E87" s="252"/>
      <c r="F87" s="260"/>
      <c r="G87" s="261"/>
      <c r="H87" s="49"/>
      <c r="I87" s="49"/>
      <c r="J87" s="49"/>
      <c r="K87" s="49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4"/>
      <c r="Y87" s="115"/>
      <c r="Z87" s="115"/>
      <c r="AA87" s="114"/>
      <c r="AB87" s="114"/>
      <c r="AC87" s="114"/>
      <c r="AD87" s="114"/>
      <c r="AE87" s="114"/>
      <c r="AF87" s="114"/>
      <c r="AG87" s="114"/>
      <c r="AH87" s="114"/>
      <c r="AI87" s="114"/>
      <c r="AJ87" s="114"/>
      <c r="AK87" s="114"/>
      <c r="AL87" s="114"/>
      <c r="AM87" s="114"/>
      <c r="AN87" s="114"/>
      <c r="AO87" s="114"/>
      <c r="AP87" s="114"/>
      <c r="AQ87" s="114"/>
      <c r="AR87" s="114"/>
      <c r="AS87" s="114"/>
      <c r="AT87" s="110"/>
      <c r="AU87" s="113"/>
      <c r="AV87" s="113"/>
      <c r="AW87" s="113"/>
      <c r="AX87" s="113"/>
      <c r="AY87" s="113"/>
      <c r="AZ87" s="113"/>
      <c r="BA87" s="113"/>
      <c r="BB87" s="113"/>
      <c r="BC87" s="113"/>
      <c r="BD87" s="113"/>
      <c r="BE87" s="113"/>
      <c r="BF87" s="113"/>
      <c r="BG87" s="113"/>
      <c r="BH87" s="113"/>
      <c r="BI87" s="110"/>
      <c r="BJ87" s="113"/>
      <c r="BK87" s="113"/>
      <c r="BL87" s="113"/>
      <c r="BM87" s="113"/>
      <c r="BN87" s="113"/>
      <c r="BO87" s="113"/>
      <c r="BP87" s="113"/>
      <c r="BQ87" s="113"/>
      <c r="BR87" s="113"/>
      <c r="BS87" s="113"/>
      <c r="BT87" s="113"/>
      <c r="BU87" s="113"/>
      <c r="BV87" s="113"/>
      <c r="BW87" s="113"/>
      <c r="BX87" s="145" t="s">
        <v>113</v>
      </c>
      <c r="BY87" s="98">
        <v>1</v>
      </c>
      <c r="BZ87" s="98">
        <v>1</v>
      </c>
      <c r="CA87" s="98">
        <v>1</v>
      </c>
      <c r="CB87" s="98">
        <v>1</v>
      </c>
    </row>
    <row r="88" spans="1:80" s="19" customFormat="1" ht="14.25" customHeight="1" x14ac:dyDescent="0.2">
      <c r="A88" s="15" t="s">
        <v>15</v>
      </c>
      <c r="B88" s="55" t="s">
        <v>12</v>
      </c>
      <c r="C88" s="246" t="s">
        <v>16</v>
      </c>
      <c r="D88" s="246"/>
      <c r="E88" s="246"/>
      <c r="F88" s="246"/>
      <c r="G88" s="246"/>
      <c r="H88" s="21">
        <f>SUM(H85:H87)</f>
        <v>0</v>
      </c>
      <c r="I88" s="21">
        <f>SUM(I85:I87)</f>
        <v>0</v>
      </c>
      <c r="J88" s="21">
        <f>SUM(J85:J87)</f>
        <v>0</v>
      </c>
      <c r="K88" s="21">
        <f>SUM(K85:K87)</f>
        <v>0</v>
      </c>
      <c r="L88" s="21"/>
      <c r="M88" s="21"/>
      <c r="N88" s="21"/>
      <c r="O88" s="21"/>
      <c r="P88" s="21">
        <f>SUM(P80:P87)</f>
        <v>13</v>
      </c>
      <c r="Q88" s="21">
        <f>SUM(Q80:Q87)</f>
        <v>1605.2</v>
      </c>
      <c r="R88" s="21"/>
      <c r="S88" s="21"/>
      <c r="T88" s="21"/>
      <c r="U88" s="21"/>
      <c r="V88" s="21"/>
      <c r="W88" s="21"/>
      <c r="X88" s="21">
        <f>SUM(X80:X87)</f>
        <v>1618.2</v>
      </c>
      <c r="Y88" s="21">
        <f>SUM(Y80:Y87)</f>
        <v>1615.2</v>
      </c>
      <c r="Z88" s="21">
        <f>SUM(Z80:Z87)</f>
        <v>1147.2</v>
      </c>
      <c r="AA88" s="21">
        <f>SUM(AA80:AA87)</f>
        <v>3</v>
      </c>
      <c r="AB88" s="21"/>
      <c r="AC88" s="21"/>
      <c r="AD88" s="21"/>
      <c r="AE88" s="21"/>
      <c r="AF88" s="21">
        <f>SUM(AF80:AF87)</f>
        <v>0</v>
      </c>
      <c r="AG88" s="21">
        <f>SUM(AG80:AG87)</f>
        <v>0</v>
      </c>
      <c r="AH88" s="21"/>
      <c r="AI88" s="21"/>
      <c r="AJ88" s="21"/>
      <c r="AK88" s="21"/>
      <c r="AL88" s="21"/>
      <c r="AM88" s="21"/>
      <c r="AN88" s="21">
        <f>SUM(AN80:AN87)</f>
        <v>0</v>
      </c>
      <c r="AO88" s="21">
        <f>SUM(AO80:AO87)</f>
        <v>0</v>
      </c>
      <c r="AP88" s="21">
        <f>SUM(AP80:AP87)</f>
        <v>0</v>
      </c>
      <c r="AQ88" s="21">
        <f>SUM(AQ80:AQ87)</f>
        <v>0</v>
      </c>
      <c r="AR88" s="21"/>
      <c r="AS88" s="21"/>
      <c r="AT88" s="21"/>
      <c r="AU88" s="21"/>
      <c r="AV88" s="21">
        <f>SUM(AV80:AV87)</f>
        <v>0</v>
      </c>
      <c r="AW88" s="21">
        <f>SUM(AW80:AW87)</f>
        <v>0</v>
      </c>
      <c r="AX88" s="21"/>
      <c r="AY88" s="21"/>
      <c r="AZ88" s="21"/>
      <c r="BA88" s="21"/>
      <c r="BB88" s="21"/>
      <c r="BC88" s="21"/>
      <c r="BD88" s="21">
        <f>SUM(BD80:BD87)</f>
        <v>0</v>
      </c>
      <c r="BE88" s="21">
        <f>SUM(BE80:BE87)</f>
        <v>0</v>
      </c>
      <c r="BF88" s="21">
        <f>SUM(BF80:BF87)</f>
        <v>0</v>
      </c>
      <c r="BG88" s="21">
        <f>SUM(BG80:BG87)</f>
        <v>0</v>
      </c>
      <c r="BH88" s="21"/>
      <c r="BI88" s="21"/>
      <c r="BJ88" s="21"/>
      <c r="BK88" s="21"/>
      <c r="BL88" s="21">
        <f>SUM(BL80:BL87)</f>
        <v>0</v>
      </c>
      <c r="BM88" s="21">
        <f>SUM(BM80:BM87)</f>
        <v>0</v>
      </c>
      <c r="BN88" s="21"/>
      <c r="BO88" s="21"/>
      <c r="BP88" s="21"/>
      <c r="BQ88" s="21"/>
      <c r="BR88" s="21"/>
      <c r="BS88" s="21"/>
      <c r="BT88" s="21">
        <f>SUM(BT80:BT87)</f>
        <v>0</v>
      </c>
      <c r="BU88" s="21">
        <f>SUM(BU80:BU87)</f>
        <v>0</v>
      </c>
      <c r="BV88" s="21">
        <f>SUM(BV80:BV87)</f>
        <v>1247.0999999999999</v>
      </c>
      <c r="BW88" s="21">
        <f>SUM(BW80:BW87)</f>
        <v>0</v>
      </c>
      <c r="BX88" s="26"/>
      <c r="BY88" s="26"/>
      <c r="BZ88" s="26"/>
      <c r="CA88" s="26"/>
      <c r="CB88" s="26"/>
    </row>
    <row r="89" spans="1:80" s="19" customFormat="1" ht="20.85" customHeight="1" x14ac:dyDescent="0.2">
      <c r="A89" s="15" t="s">
        <v>15</v>
      </c>
      <c r="B89" s="248" t="s">
        <v>17</v>
      </c>
      <c r="C89" s="248"/>
      <c r="D89" s="248"/>
      <c r="E89" s="248"/>
      <c r="F89" s="248"/>
      <c r="G89" s="248"/>
      <c r="H89" s="23" t="e">
        <f>#REF!+#REF!+H88</f>
        <v>#REF!</v>
      </c>
      <c r="I89" s="23" t="e">
        <f>#REF!+#REF!+I88</f>
        <v>#REF!</v>
      </c>
      <c r="J89" s="23" t="e">
        <f>#REF!+#REF!+J88</f>
        <v>#REF!</v>
      </c>
      <c r="K89" s="23" t="e">
        <f>#REF!+#REF!+K88</f>
        <v>#REF!</v>
      </c>
      <c r="L89" s="23"/>
      <c r="M89" s="23"/>
      <c r="N89" s="23"/>
      <c r="O89" s="23"/>
      <c r="P89" s="23">
        <f>P88</f>
        <v>13</v>
      </c>
      <c r="Q89" s="23">
        <f>Q88</f>
        <v>1605.2</v>
      </c>
      <c r="R89" s="23"/>
      <c r="S89" s="23"/>
      <c r="T89" s="23"/>
      <c r="U89" s="23"/>
      <c r="V89" s="23"/>
      <c r="W89" s="23"/>
      <c r="X89" s="23">
        <f>X88</f>
        <v>1618.2</v>
      </c>
      <c r="Y89" s="23">
        <f>Y88</f>
        <v>1615.2</v>
      </c>
      <c r="Z89" s="23">
        <f>Z88</f>
        <v>1147.2</v>
      </c>
      <c r="AA89" s="23">
        <f>AA88</f>
        <v>3</v>
      </c>
      <c r="AB89" s="23"/>
      <c r="AC89" s="23"/>
      <c r="AD89" s="23"/>
      <c r="AE89" s="23"/>
      <c r="AF89" s="23">
        <f>AF88</f>
        <v>0</v>
      </c>
      <c r="AG89" s="23">
        <f>AG88</f>
        <v>0</v>
      </c>
      <c r="AH89" s="23"/>
      <c r="AI89" s="23"/>
      <c r="AJ89" s="23"/>
      <c r="AK89" s="23"/>
      <c r="AL89" s="23"/>
      <c r="AM89" s="23"/>
      <c r="AN89" s="23">
        <f>AN88</f>
        <v>0</v>
      </c>
      <c r="AO89" s="23">
        <f>AO88</f>
        <v>0</v>
      </c>
      <c r="AP89" s="23">
        <f>AP88</f>
        <v>0</v>
      </c>
      <c r="AQ89" s="23">
        <f>AQ88</f>
        <v>0</v>
      </c>
      <c r="AR89" s="23"/>
      <c r="AS89" s="23"/>
      <c r="AT89" s="23"/>
      <c r="AU89" s="23"/>
      <c r="AV89" s="23">
        <f>AV88</f>
        <v>0</v>
      </c>
      <c r="AW89" s="23">
        <f>AW88</f>
        <v>0</v>
      </c>
      <c r="AX89" s="23"/>
      <c r="AY89" s="23"/>
      <c r="AZ89" s="23"/>
      <c r="BA89" s="23"/>
      <c r="BB89" s="23"/>
      <c r="BC89" s="23"/>
      <c r="BD89" s="23">
        <f>BD88</f>
        <v>0</v>
      </c>
      <c r="BE89" s="23">
        <f>BE88</f>
        <v>0</v>
      </c>
      <c r="BF89" s="23">
        <f>BF88</f>
        <v>0</v>
      </c>
      <c r="BG89" s="23">
        <f>BG88</f>
        <v>0</v>
      </c>
      <c r="BH89" s="23"/>
      <c r="BI89" s="23"/>
      <c r="BJ89" s="23"/>
      <c r="BK89" s="23"/>
      <c r="BL89" s="23">
        <f t="shared" ref="BL89:BW89" si="0">BL88</f>
        <v>0</v>
      </c>
      <c r="BM89" s="23">
        <f t="shared" si="0"/>
        <v>0</v>
      </c>
      <c r="BN89" s="23"/>
      <c r="BO89" s="23"/>
      <c r="BP89" s="23"/>
      <c r="BQ89" s="23"/>
      <c r="BR89" s="23"/>
      <c r="BS89" s="23"/>
      <c r="BT89" s="23">
        <f t="shared" si="0"/>
        <v>0</v>
      </c>
      <c r="BU89" s="23">
        <f t="shared" si="0"/>
        <v>0</v>
      </c>
      <c r="BV89" s="23">
        <f t="shared" si="0"/>
        <v>1247.0999999999999</v>
      </c>
      <c r="BW89" s="23">
        <f t="shared" si="0"/>
        <v>0</v>
      </c>
      <c r="BX89" s="24"/>
      <c r="BY89" s="24"/>
      <c r="BZ89" s="24"/>
      <c r="CA89" s="24"/>
      <c r="CB89" s="24"/>
    </row>
    <row r="90" spans="1:80" s="19" customFormat="1" ht="17.850000000000001" customHeight="1" x14ac:dyDescent="0.2">
      <c r="A90" s="27" t="s">
        <v>13</v>
      </c>
      <c r="B90" s="262" t="s">
        <v>18</v>
      </c>
      <c r="C90" s="262"/>
      <c r="D90" s="262"/>
      <c r="E90" s="262"/>
      <c r="F90" s="262"/>
      <c r="G90" s="262"/>
      <c r="H90" s="28" t="e">
        <f>H64+H77+H89</f>
        <v>#REF!</v>
      </c>
      <c r="I90" s="28" t="e">
        <f>I64+I77+I89</f>
        <v>#REF!</v>
      </c>
      <c r="J90" s="28" t="e">
        <f>J64+J77+J89</f>
        <v>#REF!</v>
      </c>
      <c r="K90" s="28" t="e">
        <f>K64+K77+K89</f>
        <v>#REF!</v>
      </c>
      <c r="L90" s="28"/>
      <c r="M90" s="28"/>
      <c r="N90" s="28">
        <f>N64+N71+N77+N89</f>
        <v>320</v>
      </c>
      <c r="O90" s="28"/>
      <c r="P90" s="28">
        <f>P64+P71+P77+P89</f>
        <v>9236.8000000000011</v>
      </c>
      <c r="Q90" s="28">
        <f>Q64+Q71+Q77+Q89</f>
        <v>1861.2</v>
      </c>
      <c r="R90" s="28"/>
      <c r="S90" s="28"/>
      <c r="T90" s="28"/>
      <c r="U90" s="28"/>
      <c r="V90" s="28"/>
      <c r="W90" s="28"/>
      <c r="X90" s="28">
        <f>X64+X71+X77+X89</f>
        <v>11418.000000000002</v>
      </c>
      <c r="Y90" s="28">
        <f>Y64+Y71+Y77+Y89</f>
        <v>8851.5</v>
      </c>
      <c r="Z90" s="28">
        <f>Z64+Z71+Z77+Z89</f>
        <v>4578.3999999999996</v>
      </c>
      <c r="AA90" s="28">
        <f>AA64+AA71+AA77+AA89</f>
        <v>2566.5</v>
      </c>
      <c r="AB90" s="28"/>
      <c r="AC90" s="28"/>
      <c r="AD90" s="28">
        <f>AD64+AD71+AD77+AD89</f>
        <v>0</v>
      </c>
      <c r="AE90" s="28"/>
      <c r="AF90" s="28">
        <f>AF64+AF71+AF77+AF89</f>
        <v>0</v>
      </c>
      <c r="AG90" s="28">
        <f>AG64+AG71+AG77+AG89</f>
        <v>0</v>
      </c>
      <c r="AH90" s="28"/>
      <c r="AI90" s="28"/>
      <c r="AJ90" s="28"/>
      <c r="AK90" s="28"/>
      <c r="AL90" s="28"/>
      <c r="AM90" s="28"/>
      <c r="AN90" s="28">
        <f>AN64+AN71+AN77+AN89</f>
        <v>0</v>
      </c>
      <c r="AO90" s="28">
        <f>AO64+AO71+AO77+AO89</f>
        <v>0</v>
      </c>
      <c r="AP90" s="28">
        <f>AP64+AP71+AP77+AP89</f>
        <v>0</v>
      </c>
      <c r="AQ90" s="28">
        <f>AQ64+AQ71+AQ77+AQ89</f>
        <v>0</v>
      </c>
      <c r="AR90" s="28"/>
      <c r="AS90" s="28"/>
      <c r="AT90" s="28">
        <f>AT64+AT71+AT77+AT89</f>
        <v>0</v>
      </c>
      <c r="AU90" s="28"/>
      <c r="AV90" s="28">
        <f>AV64+AV71+AV77+AV89</f>
        <v>0</v>
      </c>
      <c r="AW90" s="28">
        <f>AW64+AW71+AW77+AW89</f>
        <v>0</v>
      </c>
      <c r="AX90" s="28"/>
      <c r="AY90" s="28"/>
      <c r="AZ90" s="28"/>
      <c r="BA90" s="28"/>
      <c r="BB90" s="28"/>
      <c r="BC90" s="28"/>
      <c r="BD90" s="28">
        <f>BD64+BD71+BD77+BD89</f>
        <v>0</v>
      </c>
      <c r="BE90" s="28">
        <f>BE64+BE71+BE77+BE89</f>
        <v>0</v>
      </c>
      <c r="BF90" s="28">
        <f>BF64+BF71+BF77+BF89</f>
        <v>0</v>
      </c>
      <c r="BG90" s="28">
        <f>BG64+BG71+BG77+BG89</f>
        <v>0</v>
      </c>
      <c r="BH90" s="28"/>
      <c r="BI90" s="28"/>
      <c r="BJ90" s="28">
        <f>BJ64+BJ71+BJ77+BJ89</f>
        <v>0</v>
      </c>
      <c r="BK90" s="28"/>
      <c r="BL90" s="28">
        <f>BL64+BL71+BL77+BL89</f>
        <v>0</v>
      </c>
      <c r="BM90" s="28">
        <f>BM64+BM71+BM77+BM89</f>
        <v>259.7</v>
      </c>
      <c r="BN90" s="28"/>
      <c r="BO90" s="28"/>
      <c r="BP90" s="28"/>
      <c r="BQ90" s="28"/>
      <c r="BR90" s="28"/>
      <c r="BS90" s="28"/>
      <c r="BT90" s="28">
        <f>BT64+BT71+BT77+BT89</f>
        <v>259.7</v>
      </c>
      <c r="BU90" s="28">
        <f>BU64+BU71+BU77+BU89</f>
        <v>259.7</v>
      </c>
      <c r="BV90" s="28">
        <f>BV64+BV71+BV77+BV89</f>
        <v>1403</v>
      </c>
      <c r="BW90" s="28">
        <f>BW64+BW71+BW77+BW89</f>
        <v>0</v>
      </c>
      <c r="BX90" s="29"/>
      <c r="BY90" s="29"/>
      <c r="BZ90" s="29"/>
      <c r="CA90" s="29"/>
      <c r="CB90" s="29"/>
    </row>
    <row r="91" spans="1:80" s="19" customFormat="1" x14ac:dyDescent="0.2">
      <c r="A91" s="30"/>
      <c r="B91" s="30"/>
      <c r="C91" s="30"/>
      <c r="D91" s="30"/>
      <c r="E91" s="30"/>
      <c r="F91" s="31"/>
      <c r="G91" s="82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2"/>
      <c r="AC91" s="32"/>
      <c r="AD91" s="32"/>
      <c r="AE91" s="32"/>
      <c r="AG91" s="33"/>
      <c r="AR91" s="32"/>
      <c r="AS91" s="32"/>
      <c r="AT91" s="32"/>
      <c r="AU91" s="32"/>
      <c r="AW91" s="33"/>
      <c r="BH91" s="32"/>
      <c r="BI91" s="32"/>
      <c r="BJ91" s="32"/>
      <c r="BK91" s="32"/>
      <c r="BM91" s="33"/>
    </row>
    <row r="92" spans="1:80" s="19" customFormat="1" x14ac:dyDescent="0.2">
      <c r="A92" s="30"/>
      <c r="B92" s="30"/>
      <c r="C92" s="30"/>
      <c r="D92" s="34"/>
      <c r="E92" s="35"/>
      <c r="F92" s="36"/>
      <c r="G92" s="83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2"/>
      <c r="AC92" s="32"/>
      <c r="AD92" s="32"/>
      <c r="AE92" s="32"/>
      <c r="AR92" s="32"/>
      <c r="AS92" s="32"/>
      <c r="AT92" s="32"/>
      <c r="AU92" s="32"/>
      <c r="BH92" s="32"/>
      <c r="BI92" s="32"/>
      <c r="BJ92" s="32"/>
      <c r="BK92" s="32"/>
    </row>
    <row r="93" spans="1:80" s="19" customFormat="1" ht="14.25" x14ac:dyDescent="0.2">
      <c r="A93" s="30"/>
      <c r="B93" s="30"/>
      <c r="C93" s="30"/>
      <c r="D93" s="30"/>
      <c r="E93" s="30"/>
      <c r="F93" s="38"/>
      <c r="G93" s="84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R93" s="30"/>
      <c r="AS93" s="30"/>
      <c r="AT93" s="30"/>
      <c r="AU93" s="30"/>
      <c r="BH93" s="30"/>
      <c r="BI93" s="30"/>
      <c r="BJ93" s="30"/>
      <c r="BK93" s="30"/>
    </row>
    <row r="94" spans="1:80" s="19" customFormat="1" ht="12" x14ac:dyDescent="0.2">
      <c r="A94" s="30"/>
      <c r="B94" s="30"/>
      <c r="C94" s="30"/>
      <c r="D94" s="30"/>
      <c r="E94" s="30"/>
      <c r="F94" s="39"/>
      <c r="G94" s="84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R94" s="30"/>
      <c r="AS94" s="30"/>
      <c r="AT94" s="30"/>
      <c r="AU94" s="30"/>
      <c r="BH94" s="30"/>
      <c r="BI94" s="30"/>
      <c r="BJ94" s="30"/>
      <c r="BK94" s="30"/>
    </row>
    <row r="95" spans="1:80" ht="12" x14ac:dyDescent="0.2">
      <c r="F95" s="4"/>
      <c r="G95" s="85"/>
    </row>
    <row r="96" spans="1:80" ht="12" x14ac:dyDescent="0.2">
      <c r="F96" s="4"/>
      <c r="G96" s="85"/>
    </row>
    <row r="97" spans="6:7" ht="12" x14ac:dyDescent="0.2">
      <c r="F97" s="4"/>
      <c r="G97" s="86"/>
    </row>
    <row r="98" spans="6:7" ht="12" x14ac:dyDescent="0.2">
      <c r="F98" s="4"/>
      <c r="G98" s="85"/>
    </row>
    <row r="101" spans="6:7" x14ac:dyDescent="0.2">
      <c r="F101" s="5"/>
    </row>
    <row r="102" spans="6:7" x14ac:dyDescent="0.2">
      <c r="F102" s="5"/>
    </row>
  </sheetData>
  <sheetProtection selectLockedCells="1" selectUnlockedCells="1"/>
  <mergeCells count="140">
    <mergeCell ref="B89:G89"/>
    <mergeCell ref="B90:G90"/>
    <mergeCell ref="BX80:BX81"/>
    <mergeCell ref="BY80:BY81"/>
    <mergeCell ref="BZ80:BZ81"/>
    <mergeCell ref="CA80:CA81"/>
    <mergeCell ref="CB80:CB81"/>
    <mergeCell ref="C88:G88"/>
    <mergeCell ref="B78:AB78"/>
    <mergeCell ref="C79:BW79"/>
    <mergeCell ref="A80:A87"/>
    <mergeCell ref="B80:B87"/>
    <mergeCell ref="C80:C87"/>
    <mergeCell ref="E80:E87"/>
    <mergeCell ref="F80:F87"/>
    <mergeCell ref="G80:G87"/>
    <mergeCell ref="C70:H70"/>
    <mergeCell ref="B71:G71"/>
    <mergeCell ref="B72:AQ72"/>
    <mergeCell ref="C73:AQ73"/>
    <mergeCell ref="C76:G76"/>
    <mergeCell ref="B77:G77"/>
    <mergeCell ref="B64:G64"/>
    <mergeCell ref="B65:BW65"/>
    <mergeCell ref="C66:BW66"/>
    <mergeCell ref="A67:A69"/>
    <mergeCell ref="B67:B69"/>
    <mergeCell ref="C67:C69"/>
    <mergeCell ref="D67:D69"/>
    <mergeCell ref="E67:E69"/>
    <mergeCell ref="F67:F69"/>
    <mergeCell ref="G67:G69"/>
    <mergeCell ref="G53:G54"/>
    <mergeCell ref="C56:G56"/>
    <mergeCell ref="C57:AQ57"/>
    <mergeCell ref="C59:G59"/>
    <mergeCell ref="C60:AQ60"/>
    <mergeCell ref="C63:G63"/>
    <mergeCell ref="A53:A54"/>
    <mergeCell ref="B53:B54"/>
    <mergeCell ref="C53:C54"/>
    <mergeCell ref="D53:D54"/>
    <mergeCell ref="E53:E54"/>
    <mergeCell ref="F53:F54"/>
    <mergeCell ref="C31:G31"/>
    <mergeCell ref="C32:CA32"/>
    <mergeCell ref="A36:A49"/>
    <mergeCell ref="B36:B49"/>
    <mergeCell ref="C36:C49"/>
    <mergeCell ref="D36:D49"/>
    <mergeCell ref="E36:E49"/>
    <mergeCell ref="F36:F49"/>
    <mergeCell ref="G36:G49"/>
    <mergeCell ref="G20:G21"/>
    <mergeCell ref="A22:A27"/>
    <mergeCell ref="B22:B27"/>
    <mergeCell ref="C22:C27"/>
    <mergeCell ref="D22:D27"/>
    <mergeCell ref="E22:E27"/>
    <mergeCell ref="F22:F27"/>
    <mergeCell ref="G22:G27"/>
    <mergeCell ref="A20:A21"/>
    <mergeCell ref="B20:B21"/>
    <mergeCell ref="C20:C21"/>
    <mergeCell ref="D20:D21"/>
    <mergeCell ref="E20:E21"/>
    <mergeCell ref="F20:F21"/>
    <mergeCell ref="A17:A18"/>
    <mergeCell ref="B17:B18"/>
    <mergeCell ref="C17:C18"/>
    <mergeCell ref="E17:E18"/>
    <mergeCell ref="F17:F18"/>
    <mergeCell ref="G17:G18"/>
    <mergeCell ref="C14:CA14"/>
    <mergeCell ref="A15:A16"/>
    <mergeCell ref="B15:B16"/>
    <mergeCell ref="C15:C16"/>
    <mergeCell ref="E15:E16"/>
    <mergeCell ref="F15:F16"/>
    <mergeCell ref="G15:G16"/>
    <mergeCell ref="BT9:BT10"/>
    <mergeCell ref="BU9:BV9"/>
    <mergeCell ref="BW9:BW10"/>
    <mergeCell ref="A11:BW11"/>
    <mergeCell ref="B12:AB12"/>
    <mergeCell ref="B13:CA13"/>
    <mergeCell ref="BE9:BF9"/>
    <mergeCell ref="BG9:BG10"/>
    <mergeCell ref="BH9:BK9"/>
    <mergeCell ref="BL9:BO9"/>
    <mergeCell ref="BP9:BP10"/>
    <mergeCell ref="BQ9:BS9"/>
    <mergeCell ref="AJ9:AJ10"/>
    <mergeCell ref="AK9:AM9"/>
    <mergeCell ref="AN9:AN10"/>
    <mergeCell ref="AO9:AP9"/>
    <mergeCell ref="AQ9:AQ10"/>
    <mergeCell ref="AR9:AU9"/>
    <mergeCell ref="U9:W9"/>
    <mergeCell ref="X9:X10"/>
    <mergeCell ref="Y9:Z9"/>
    <mergeCell ref="AA9:AA10"/>
    <mergeCell ref="AB9:AE9"/>
    <mergeCell ref="AF9:AI9"/>
    <mergeCell ref="H9:H10"/>
    <mergeCell ref="I9:J9"/>
    <mergeCell ref="K9:K10"/>
    <mergeCell ref="L9:O9"/>
    <mergeCell ref="P9:S9"/>
    <mergeCell ref="T9:T10"/>
    <mergeCell ref="AR8:BC8"/>
    <mergeCell ref="BD8:BG8"/>
    <mergeCell ref="BH8:BS8"/>
    <mergeCell ref="BT8:BW8"/>
    <mergeCell ref="BX8:BX9"/>
    <mergeCell ref="BY8:CB8"/>
    <mergeCell ref="AV9:AY9"/>
    <mergeCell ref="AZ9:AZ10"/>
    <mergeCell ref="BA9:BC9"/>
    <mergeCell ref="BD9:BD10"/>
    <mergeCell ref="L7:AA7"/>
    <mergeCell ref="AB7:AQ7"/>
    <mergeCell ref="AR7:BG7"/>
    <mergeCell ref="BH7:BW7"/>
    <mergeCell ref="BX7:CB7"/>
    <mergeCell ref="H8:K8"/>
    <mergeCell ref="L8:W8"/>
    <mergeCell ref="X8:AA8"/>
    <mergeCell ref="AB8:AM8"/>
    <mergeCell ref="AN8:AQ8"/>
    <mergeCell ref="BZ3:CA3"/>
    <mergeCell ref="A4:CA4"/>
    <mergeCell ref="A5:CA5"/>
    <mergeCell ref="A7:A10"/>
    <mergeCell ref="B7:B10"/>
    <mergeCell ref="C7:C10"/>
    <mergeCell ref="D7:D10"/>
    <mergeCell ref="E7:E10"/>
    <mergeCell ref="F7:F10"/>
    <mergeCell ref="G7:G10"/>
  </mergeCells>
  <pageMargins left="1.2204724409448819" right="0.43307086614173229" top="0.74803149606299213" bottom="0.74803149606299213" header="0.51181102362204722" footer="0.51181102362204722"/>
  <pageSetup paperSize="8" scale="45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9"/>
  <sheetViews>
    <sheetView tabSelected="1" view="pageBreakPreview" zoomScale="106" zoomScaleNormal="89" zoomScaleSheetLayoutView="106" workbookViewId="0">
      <selection activeCell="AJ51" sqref="AJ51"/>
    </sheetView>
  </sheetViews>
  <sheetFormatPr defaultRowHeight="11.25" x14ac:dyDescent="0.2"/>
  <cols>
    <col min="1" max="1" width="2.7109375" style="1" customWidth="1"/>
    <col min="2" max="3" width="3.85546875" style="1" customWidth="1"/>
    <col min="4" max="4" width="30" style="1" customWidth="1"/>
    <col min="5" max="5" width="3.7109375" style="1" customWidth="1"/>
    <col min="6" max="6" width="4.5703125" style="2" customWidth="1"/>
    <col min="7" max="7" width="4.42578125" style="78" customWidth="1"/>
    <col min="8" max="10" width="0" style="1" hidden="1" customWidth="1"/>
    <col min="11" max="11" width="1.5703125" style="1" hidden="1" customWidth="1"/>
    <col min="12" max="12" width="4.140625" style="1" bestFit="1" customWidth="1"/>
    <col min="13" max="13" width="3" style="1" bestFit="1" customWidth="1"/>
    <col min="14" max="14" width="4" style="1" bestFit="1" customWidth="1"/>
    <col min="15" max="15" width="3" style="1" bestFit="1" customWidth="1"/>
    <col min="16" max="16" width="6.140625" style="1" bestFit="1" customWidth="1"/>
    <col min="17" max="17" width="4.85546875" style="1" bestFit="1" customWidth="1"/>
    <col min="18" max="18" width="4.5703125" style="1" customWidth="1"/>
    <col min="19" max="19" width="3" style="1" bestFit="1" customWidth="1"/>
    <col min="20" max="20" width="5.140625" style="1" bestFit="1" customWidth="1"/>
    <col min="21" max="23" width="3.140625" style="1" bestFit="1" customWidth="1"/>
    <col min="24" max="26" width="6.140625" style="1" bestFit="1" customWidth="1"/>
    <col min="27" max="27" width="6.7109375" style="1" customWidth="1"/>
    <col min="28" max="28" width="4.140625" style="1" customWidth="1"/>
    <col min="29" max="29" width="3.140625" style="1" customWidth="1"/>
    <col min="30" max="30" width="4" style="1" bestFit="1" customWidth="1"/>
    <col min="31" max="31" width="3" style="1" bestFit="1" customWidth="1"/>
    <col min="32" max="32" width="6.140625" style="3" bestFit="1" customWidth="1"/>
    <col min="33" max="33" width="4.85546875" style="3" bestFit="1" customWidth="1"/>
    <col min="34" max="34" width="4.42578125" style="3" customWidth="1"/>
    <col min="35" max="35" width="4.28515625" style="3" customWidth="1"/>
    <col min="36" max="36" width="3.42578125" style="3" customWidth="1"/>
    <col min="37" max="39" width="3.140625" style="3" bestFit="1" customWidth="1"/>
    <col min="40" max="42" width="6.140625" style="3" bestFit="1" customWidth="1"/>
    <col min="43" max="43" width="5.140625" style="3" customWidth="1"/>
    <col min="44" max="44" width="4.140625" style="1" customWidth="1"/>
    <col min="45" max="45" width="4.28515625" style="1" customWidth="1"/>
    <col min="46" max="46" width="5.140625" style="1" bestFit="1" customWidth="1"/>
    <col min="47" max="47" width="3" style="1" bestFit="1" customWidth="1"/>
    <col min="48" max="48" width="6.140625" style="3" bestFit="1" customWidth="1"/>
    <col min="49" max="49" width="4.85546875" style="3" bestFit="1" customWidth="1"/>
    <col min="50" max="51" width="3" style="3" bestFit="1" customWidth="1"/>
    <col min="52" max="52" width="5.140625" style="3" bestFit="1" customWidth="1"/>
    <col min="53" max="55" width="3.140625" style="3" bestFit="1" customWidth="1"/>
    <col min="56" max="58" width="6.140625" style="3" bestFit="1" customWidth="1"/>
    <col min="59" max="59" width="5.28515625" style="3" customWidth="1"/>
    <col min="60" max="60" width="4.140625" style="1" customWidth="1"/>
    <col min="61" max="61" width="4.28515625" style="1" customWidth="1"/>
    <col min="62" max="62" width="4.5703125" style="1" customWidth="1"/>
    <col min="63" max="63" width="4.85546875" style="1" customWidth="1"/>
    <col min="64" max="64" width="6.140625" style="3" bestFit="1" customWidth="1"/>
    <col min="65" max="65" width="4.85546875" style="3" bestFit="1" customWidth="1"/>
    <col min="66" max="67" width="4.140625" style="3" customWidth="1"/>
    <col min="68" max="68" width="3.42578125" style="3" customWidth="1"/>
    <col min="69" max="71" width="3.140625" style="3" bestFit="1" customWidth="1"/>
    <col min="72" max="74" width="6.140625" style="3" bestFit="1" customWidth="1"/>
    <col min="75" max="75" width="5.28515625" style="3" customWidth="1"/>
    <col min="76" max="76" width="20" style="3" bestFit="1" customWidth="1"/>
    <col min="77" max="77" width="12" style="3" customWidth="1"/>
    <col min="78" max="78" width="9.42578125" style="3" customWidth="1"/>
    <col min="79" max="79" width="11.5703125" style="3" customWidth="1"/>
    <col min="80" max="80" width="12" style="3" customWidth="1"/>
    <col min="81" max="16384" width="9.140625" style="3"/>
  </cols>
  <sheetData>
    <row r="1" spans="1:80" x14ac:dyDescent="0.2">
      <c r="AP1" s="1"/>
      <c r="BF1" s="1"/>
      <c r="BV1" s="1"/>
      <c r="CA1" s="1"/>
    </row>
    <row r="2" spans="1:80" x14ac:dyDescent="0.2">
      <c r="AP2" s="1"/>
      <c r="BF2" s="1"/>
      <c r="BV2" s="1"/>
      <c r="CA2" s="1"/>
    </row>
    <row r="3" spans="1:80" ht="15.75" x14ac:dyDescent="0.2">
      <c r="AP3" s="1"/>
      <c r="BF3" s="1"/>
      <c r="BV3" s="1"/>
      <c r="CA3" s="188" t="s">
        <v>75</v>
      </c>
    </row>
    <row r="4" spans="1:80" ht="27.75" customHeight="1" x14ac:dyDescent="0.2">
      <c r="A4" s="195" t="s">
        <v>155</v>
      </c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H4" s="195"/>
      <c r="AI4" s="195"/>
      <c r="AJ4" s="195"/>
      <c r="AK4" s="195"/>
      <c r="AL4" s="195"/>
      <c r="AM4" s="195"/>
      <c r="AN4" s="195"/>
      <c r="AO4" s="195"/>
      <c r="AP4" s="195"/>
      <c r="AQ4" s="195"/>
      <c r="AR4" s="195"/>
      <c r="AS4" s="195"/>
      <c r="AT4" s="195"/>
      <c r="AU4" s="195"/>
      <c r="AV4" s="195"/>
      <c r="AW4" s="195"/>
      <c r="AX4" s="195"/>
      <c r="AY4" s="195"/>
      <c r="AZ4" s="195"/>
      <c r="BA4" s="195"/>
      <c r="BB4" s="195"/>
      <c r="BC4" s="195"/>
      <c r="BD4" s="195"/>
      <c r="BE4" s="195"/>
      <c r="BF4" s="195"/>
      <c r="BG4" s="195"/>
      <c r="BH4" s="195"/>
      <c r="BI4" s="195"/>
      <c r="BJ4" s="195"/>
      <c r="BK4" s="195"/>
      <c r="BL4" s="195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5"/>
      <c r="CA4" s="195"/>
    </row>
    <row r="5" spans="1:80" ht="24" customHeight="1" x14ac:dyDescent="0.2">
      <c r="A5" s="196" t="s">
        <v>129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6"/>
      <c r="U5" s="196"/>
      <c r="V5" s="196"/>
      <c r="W5" s="196"/>
      <c r="X5" s="196"/>
      <c r="Y5" s="196"/>
      <c r="Z5" s="196"/>
      <c r="AA5" s="196"/>
      <c r="AB5" s="196"/>
      <c r="AC5" s="196"/>
      <c r="AD5" s="196"/>
      <c r="AE5" s="196"/>
      <c r="AF5" s="196"/>
      <c r="AG5" s="196"/>
      <c r="AH5" s="196"/>
      <c r="AI5" s="196"/>
      <c r="AJ5" s="196"/>
      <c r="AK5" s="196"/>
      <c r="AL5" s="196"/>
      <c r="AM5" s="196"/>
      <c r="AN5" s="196"/>
      <c r="AO5" s="196"/>
      <c r="AP5" s="196"/>
      <c r="AQ5" s="196"/>
      <c r="AR5" s="196"/>
      <c r="AS5" s="196"/>
      <c r="AT5" s="196"/>
      <c r="AU5" s="196"/>
      <c r="AV5" s="196"/>
      <c r="AW5" s="196"/>
      <c r="AX5" s="196"/>
      <c r="AY5" s="196"/>
      <c r="AZ5" s="196"/>
      <c r="BA5" s="196"/>
      <c r="BB5" s="196"/>
      <c r="BC5" s="196"/>
      <c r="BD5" s="196"/>
      <c r="BE5" s="196"/>
      <c r="BF5" s="196"/>
      <c r="BG5" s="196"/>
      <c r="BH5" s="196"/>
      <c r="BI5" s="196"/>
      <c r="BJ5" s="196"/>
      <c r="BK5" s="196"/>
      <c r="BL5" s="196"/>
      <c r="BM5" s="196"/>
      <c r="BN5" s="196"/>
      <c r="BO5" s="196"/>
      <c r="BP5" s="196"/>
      <c r="BQ5" s="196"/>
      <c r="BR5" s="196"/>
      <c r="BS5" s="196"/>
      <c r="BT5" s="196"/>
      <c r="BU5" s="196"/>
      <c r="BV5" s="196"/>
      <c r="BW5" s="196"/>
      <c r="BX5" s="196"/>
      <c r="BY5" s="196"/>
      <c r="BZ5" s="196"/>
      <c r="CA5" s="196"/>
    </row>
    <row r="6" spans="1:80" ht="24" customHeight="1" x14ac:dyDescent="0.2">
      <c r="A6" s="153"/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  <c r="AP6" s="153"/>
      <c r="AQ6" s="153"/>
      <c r="AR6" s="153"/>
      <c r="AS6" s="153"/>
      <c r="AT6" s="153"/>
      <c r="AU6" s="153"/>
      <c r="AV6" s="153"/>
      <c r="AW6" s="153"/>
      <c r="AX6" s="153"/>
      <c r="AY6" s="153"/>
      <c r="AZ6" s="153"/>
      <c r="BA6" s="153"/>
      <c r="BB6" s="153"/>
      <c r="BC6" s="153"/>
      <c r="BD6" s="153"/>
      <c r="BE6" s="153"/>
      <c r="BF6" s="153"/>
      <c r="BG6" s="153"/>
      <c r="BH6" s="153"/>
      <c r="BI6" s="153"/>
      <c r="BJ6" s="153"/>
      <c r="BK6" s="153"/>
      <c r="BL6" s="153"/>
      <c r="BM6" s="153"/>
      <c r="BN6" s="153"/>
      <c r="BO6" s="153"/>
      <c r="BP6" s="153"/>
      <c r="BQ6" s="153"/>
      <c r="BR6" s="153"/>
      <c r="BS6" s="153"/>
      <c r="BT6" s="153"/>
      <c r="BU6" s="153"/>
      <c r="BV6" s="153"/>
      <c r="BW6" s="153"/>
      <c r="BX6" s="153"/>
      <c r="BY6" s="153"/>
      <c r="CA6" s="189" t="s">
        <v>157</v>
      </c>
      <c r="CB6" s="189"/>
    </row>
    <row r="7" spans="1:80" ht="14.25" customHeight="1" x14ac:dyDescent="0.2">
      <c r="A7" s="6"/>
      <c r="B7" s="6"/>
      <c r="C7" s="6"/>
      <c r="D7" s="6"/>
      <c r="E7" s="6"/>
      <c r="F7" s="6"/>
      <c r="G7" s="79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BX7" s="1"/>
      <c r="BY7" s="1"/>
      <c r="BZ7" s="1"/>
      <c r="CA7" s="149"/>
    </row>
    <row r="8" spans="1:80" ht="12" customHeight="1" x14ac:dyDescent="0.2">
      <c r="A8" s="197" t="s">
        <v>1</v>
      </c>
      <c r="B8" s="197" t="s">
        <v>2</v>
      </c>
      <c r="C8" s="197" t="s">
        <v>3</v>
      </c>
      <c r="D8" s="198" t="s">
        <v>4</v>
      </c>
      <c r="E8" s="197" t="s">
        <v>5</v>
      </c>
      <c r="F8" s="199" t="s">
        <v>130</v>
      </c>
      <c r="G8" s="200" t="s">
        <v>6</v>
      </c>
      <c r="H8" s="14"/>
      <c r="I8" s="14"/>
      <c r="J8" s="14"/>
      <c r="K8" s="14"/>
      <c r="L8" s="201">
        <v>2014</v>
      </c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1">
        <v>2015</v>
      </c>
      <c r="AC8" s="201"/>
      <c r="AD8" s="201"/>
      <c r="AE8" s="201"/>
      <c r="AF8" s="201"/>
      <c r="AG8" s="201"/>
      <c r="AH8" s="201"/>
      <c r="AI8" s="201"/>
      <c r="AJ8" s="201"/>
      <c r="AK8" s="201"/>
      <c r="AL8" s="201"/>
      <c r="AM8" s="201"/>
      <c r="AN8" s="201"/>
      <c r="AO8" s="201"/>
      <c r="AP8" s="201"/>
      <c r="AQ8" s="201"/>
      <c r="AR8" s="201">
        <v>2016</v>
      </c>
      <c r="AS8" s="201"/>
      <c r="AT8" s="201"/>
      <c r="AU8" s="201"/>
      <c r="AV8" s="201"/>
      <c r="AW8" s="201"/>
      <c r="AX8" s="201"/>
      <c r="AY8" s="201"/>
      <c r="AZ8" s="201"/>
      <c r="BA8" s="201"/>
      <c r="BB8" s="201"/>
      <c r="BC8" s="201"/>
      <c r="BD8" s="201"/>
      <c r="BE8" s="201"/>
      <c r="BF8" s="201"/>
      <c r="BG8" s="201"/>
      <c r="BH8" s="201">
        <v>2017</v>
      </c>
      <c r="BI8" s="201"/>
      <c r="BJ8" s="201"/>
      <c r="BK8" s="201"/>
      <c r="BL8" s="201"/>
      <c r="BM8" s="201"/>
      <c r="BN8" s="201"/>
      <c r="BO8" s="201"/>
      <c r="BP8" s="201"/>
      <c r="BQ8" s="201"/>
      <c r="BR8" s="201"/>
      <c r="BS8" s="201"/>
      <c r="BT8" s="201"/>
      <c r="BU8" s="201"/>
      <c r="BV8" s="201"/>
      <c r="BW8" s="201"/>
      <c r="BX8" s="201" t="s">
        <v>24</v>
      </c>
      <c r="BY8" s="201"/>
      <c r="BZ8" s="201"/>
      <c r="CA8" s="201"/>
      <c r="CB8" s="201"/>
    </row>
    <row r="9" spans="1:80" ht="30.75" customHeight="1" x14ac:dyDescent="0.2">
      <c r="A9" s="197"/>
      <c r="B9" s="197"/>
      <c r="C9" s="197"/>
      <c r="D9" s="198"/>
      <c r="E9" s="197"/>
      <c r="F9" s="199"/>
      <c r="G9" s="200"/>
      <c r="H9" s="202" t="s">
        <v>7</v>
      </c>
      <c r="I9" s="202"/>
      <c r="J9" s="202"/>
      <c r="K9" s="202"/>
      <c r="L9" s="203" t="s">
        <v>23</v>
      </c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2" t="s">
        <v>115</v>
      </c>
      <c r="Y9" s="202"/>
      <c r="Z9" s="202"/>
      <c r="AA9" s="202"/>
      <c r="AB9" s="203" t="s">
        <v>23</v>
      </c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2" t="s">
        <v>156</v>
      </c>
      <c r="AO9" s="202"/>
      <c r="AP9" s="202"/>
      <c r="AQ9" s="202"/>
      <c r="AR9" s="203" t="s">
        <v>23</v>
      </c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2" t="s">
        <v>27</v>
      </c>
      <c r="BE9" s="202"/>
      <c r="BF9" s="202"/>
      <c r="BG9" s="202"/>
      <c r="BH9" s="203" t="s">
        <v>23</v>
      </c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2" t="s">
        <v>27</v>
      </c>
      <c r="BU9" s="202"/>
      <c r="BV9" s="202"/>
      <c r="BW9" s="202"/>
      <c r="BX9" s="202" t="s">
        <v>25</v>
      </c>
      <c r="BY9" s="202" t="s">
        <v>26</v>
      </c>
      <c r="BZ9" s="202"/>
      <c r="CA9" s="202"/>
      <c r="CB9" s="202"/>
    </row>
    <row r="10" spans="1:80" ht="29.25" customHeight="1" x14ac:dyDescent="0.2">
      <c r="A10" s="197"/>
      <c r="B10" s="197"/>
      <c r="C10" s="197"/>
      <c r="D10" s="198"/>
      <c r="E10" s="197"/>
      <c r="F10" s="199"/>
      <c r="G10" s="200"/>
      <c r="H10" s="207" t="s">
        <v>8</v>
      </c>
      <c r="I10" s="208" t="s">
        <v>9</v>
      </c>
      <c r="J10" s="208"/>
      <c r="K10" s="209" t="s">
        <v>10</v>
      </c>
      <c r="L10" s="203" t="s">
        <v>19</v>
      </c>
      <c r="M10" s="203"/>
      <c r="N10" s="203"/>
      <c r="O10" s="203"/>
      <c r="P10" s="204" t="s">
        <v>20</v>
      </c>
      <c r="Q10" s="205"/>
      <c r="R10" s="205"/>
      <c r="S10" s="206"/>
      <c r="T10" s="207" t="s">
        <v>21</v>
      </c>
      <c r="U10" s="203" t="s">
        <v>22</v>
      </c>
      <c r="V10" s="203"/>
      <c r="W10" s="203"/>
      <c r="X10" s="207" t="s">
        <v>8</v>
      </c>
      <c r="Y10" s="208" t="s">
        <v>9</v>
      </c>
      <c r="Z10" s="208"/>
      <c r="AA10" s="209" t="s">
        <v>10</v>
      </c>
      <c r="AB10" s="203" t="s">
        <v>19</v>
      </c>
      <c r="AC10" s="203"/>
      <c r="AD10" s="203"/>
      <c r="AE10" s="203"/>
      <c r="AF10" s="204" t="s">
        <v>20</v>
      </c>
      <c r="AG10" s="205"/>
      <c r="AH10" s="205"/>
      <c r="AI10" s="206"/>
      <c r="AJ10" s="207" t="s">
        <v>21</v>
      </c>
      <c r="AK10" s="203" t="s">
        <v>22</v>
      </c>
      <c r="AL10" s="203"/>
      <c r="AM10" s="203"/>
      <c r="AN10" s="207" t="s">
        <v>8</v>
      </c>
      <c r="AO10" s="208" t="s">
        <v>9</v>
      </c>
      <c r="AP10" s="208"/>
      <c r="AQ10" s="209" t="s">
        <v>10</v>
      </c>
      <c r="AR10" s="203" t="s">
        <v>19</v>
      </c>
      <c r="AS10" s="203"/>
      <c r="AT10" s="203"/>
      <c r="AU10" s="203"/>
      <c r="AV10" s="204" t="s">
        <v>20</v>
      </c>
      <c r="AW10" s="205"/>
      <c r="AX10" s="205"/>
      <c r="AY10" s="206"/>
      <c r="AZ10" s="207" t="s">
        <v>21</v>
      </c>
      <c r="BA10" s="203" t="s">
        <v>22</v>
      </c>
      <c r="BB10" s="203"/>
      <c r="BC10" s="203"/>
      <c r="BD10" s="207" t="s">
        <v>8</v>
      </c>
      <c r="BE10" s="208" t="s">
        <v>9</v>
      </c>
      <c r="BF10" s="208"/>
      <c r="BG10" s="209" t="s">
        <v>10</v>
      </c>
      <c r="BH10" s="203" t="s">
        <v>19</v>
      </c>
      <c r="BI10" s="203"/>
      <c r="BJ10" s="203"/>
      <c r="BK10" s="203"/>
      <c r="BL10" s="204" t="s">
        <v>20</v>
      </c>
      <c r="BM10" s="205"/>
      <c r="BN10" s="205"/>
      <c r="BO10" s="206"/>
      <c r="BP10" s="207" t="s">
        <v>21</v>
      </c>
      <c r="BQ10" s="203" t="s">
        <v>22</v>
      </c>
      <c r="BR10" s="203"/>
      <c r="BS10" s="203"/>
      <c r="BT10" s="207" t="s">
        <v>8</v>
      </c>
      <c r="BU10" s="208" t="s">
        <v>9</v>
      </c>
      <c r="BV10" s="208"/>
      <c r="BW10" s="209" t="s">
        <v>10</v>
      </c>
      <c r="BX10" s="202"/>
      <c r="BY10" s="91">
        <v>2014</v>
      </c>
      <c r="BZ10" s="91">
        <v>2015</v>
      </c>
      <c r="CA10" s="91">
        <v>2016</v>
      </c>
      <c r="CB10" s="87">
        <v>2017</v>
      </c>
    </row>
    <row r="11" spans="1:80" ht="160.5" customHeight="1" x14ac:dyDescent="0.2">
      <c r="A11" s="197"/>
      <c r="B11" s="197"/>
      <c r="C11" s="197"/>
      <c r="D11" s="198"/>
      <c r="E11" s="197"/>
      <c r="F11" s="199"/>
      <c r="G11" s="200"/>
      <c r="H11" s="207"/>
      <c r="I11" s="7" t="s">
        <v>8</v>
      </c>
      <c r="J11" s="8" t="s">
        <v>11</v>
      </c>
      <c r="K11" s="209"/>
      <c r="L11" s="7" t="s">
        <v>145</v>
      </c>
      <c r="M11" s="7" t="s">
        <v>48</v>
      </c>
      <c r="N11" s="7" t="s">
        <v>49</v>
      </c>
      <c r="O11" s="7" t="s">
        <v>50</v>
      </c>
      <c r="P11" s="7" t="s">
        <v>146</v>
      </c>
      <c r="Q11" s="7" t="s">
        <v>60</v>
      </c>
      <c r="R11" s="7" t="s">
        <v>51</v>
      </c>
      <c r="S11" s="7" t="s">
        <v>136</v>
      </c>
      <c r="T11" s="207"/>
      <c r="U11" s="7" t="s">
        <v>138</v>
      </c>
      <c r="V11" s="7" t="s">
        <v>139</v>
      </c>
      <c r="W11" s="148" t="s">
        <v>137</v>
      </c>
      <c r="X11" s="207"/>
      <c r="Y11" s="7" t="s">
        <v>8</v>
      </c>
      <c r="Z11" s="8" t="s">
        <v>11</v>
      </c>
      <c r="AA11" s="209"/>
      <c r="AB11" s="7" t="s">
        <v>145</v>
      </c>
      <c r="AC11" s="7" t="s">
        <v>48</v>
      </c>
      <c r="AD11" s="7" t="s">
        <v>49</v>
      </c>
      <c r="AE11" s="7" t="s">
        <v>50</v>
      </c>
      <c r="AF11" s="7" t="s">
        <v>146</v>
      </c>
      <c r="AG11" s="7" t="s">
        <v>60</v>
      </c>
      <c r="AH11" s="7" t="s">
        <v>51</v>
      </c>
      <c r="AI11" s="7" t="s">
        <v>136</v>
      </c>
      <c r="AJ11" s="207"/>
      <c r="AK11" s="7" t="s">
        <v>138</v>
      </c>
      <c r="AL11" s="7" t="s">
        <v>139</v>
      </c>
      <c r="AM11" s="148" t="s">
        <v>137</v>
      </c>
      <c r="AN11" s="207"/>
      <c r="AO11" s="7" t="s">
        <v>8</v>
      </c>
      <c r="AP11" s="9" t="s">
        <v>11</v>
      </c>
      <c r="AQ11" s="209"/>
      <c r="AR11" s="7" t="s">
        <v>145</v>
      </c>
      <c r="AS11" s="7" t="s">
        <v>48</v>
      </c>
      <c r="AT11" s="137" t="s">
        <v>49</v>
      </c>
      <c r="AU11" s="137" t="s">
        <v>50</v>
      </c>
      <c r="AV11" s="137" t="s">
        <v>146</v>
      </c>
      <c r="AW11" s="137" t="s">
        <v>60</v>
      </c>
      <c r="AX11" s="137" t="s">
        <v>51</v>
      </c>
      <c r="AY11" s="137" t="s">
        <v>136</v>
      </c>
      <c r="AZ11" s="207"/>
      <c r="BA11" s="7" t="s">
        <v>138</v>
      </c>
      <c r="BB11" s="7" t="s">
        <v>139</v>
      </c>
      <c r="BC11" s="148" t="s">
        <v>137</v>
      </c>
      <c r="BD11" s="207"/>
      <c r="BE11" s="7" t="s">
        <v>8</v>
      </c>
      <c r="BF11" s="9" t="s">
        <v>11</v>
      </c>
      <c r="BG11" s="209"/>
      <c r="BH11" s="7" t="s">
        <v>145</v>
      </c>
      <c r="BI11" s="7" t="s">
        <v>48</v>
      </c>
      <c r="BJ11" s="137" t="s">
        <v>49</v>
      </c>
      <c r="BK11" s="137" t="s">
        <v>50</v>
      </c>
      <c r="BL11" s="137" t="s">
        <v>146</v>
      </c>
      <c r="BM11" s="137" t="s">
        <v>60</v>
      </c>
      <c r="BN11" s="137" t="s">
        <v>51</v>
      </c>
      <c r="BO11" s="137" t="s">
        <v>136</v>
      </c>
      <c r="BP11" s="207"/>
      <c r="BQ11" s="7" t="s">
        <v>138</v>
      </c>
      <c r="BR11" s="7" t="s">
        <v>139</v>
      </c>
      <c r="BS11" s="148" t="s">
        <v>137</v>
      </c>
      <c r="BT11" s="207"/>
      <c r="BU11" s="7" t="s">
        <v>8</v>
      </c>
      <c r="BV11" s="9" t="s">
        <v>11</v>
      </c>
      <c r="BW11" s="209"/>
      <c r="BX11" s="138"/>
      <c r="BY11" s="138"/>
      <c r="BZ11" s="138"/>
      <c r="CA11" s="138"/>
      <c r="CB11" s="45"/>
    </row>
    <row r="12" spans="1:80" ht="15" customHeight="1" x14ac:dyDescent="0.2">
      <c r="A12" s="210" t="s">
        <v>132</v>
      </c>
      <c r="B12" s="211"/>
      <c r="C12" s="211"/>
      <c r="D12" s="211"/>
      <c r="E12" s="211"/>
      <c r="F12" s="211"/>
      <c r="G12" s="211"/>
      <c r="H12" s="211"/>
      <c r="I12" s="211"/>
      <c r="J12" s="211"/>
      <c r="K12" s="211"/>
      <c r="L12" s="211"/>
      <c r="M12" s="211"/>
      <c r="N12" s="211"/>
      <c r="O12" s="211"/>
      <c r="P12" s="211"/>
      <c r="Q12" s="211"/>
      <c r="R12" s="211"/>
      <c r="S12" s="211"/>
      <c r="T12" s="211"/>
      <c r="U12" s="211"/>
      <c r="V12" s="211"/>
      <c r="W12" s="211"/>
      <c r="X12" s="211"/>
      <c r="Y12" s="211"/>
      <c r="Z12" s="211"/>
      <c r="AA12" s="211"/>
      <c r="AB12" s="211"/>
      <c r="AC12" s="211"/>
      <c r="AD12" s="211"/>
      <c r="AE12" s="211"/>
      <c r="AF12" s="211"/>
      <c r="AG12" s="211"/>
      <c r="AH12" s="211"/>
      <c r="AI12" s="211"/>
      <c r="AJ12" s="211"/>
      <c r="AK12" s="211"/>
      <c r="AL12" s="211"/>
      <c r="AM12" s="211"/>
      <c r="AN12" s="211"/>
      <c r="AO12" s="211"/>
      <c r="AP12" s="211"/>
      <c r="AQ12" s="211"/>
      <c r="AR12" s="211"/>
      <c r="AS12" s="211"/>
      <c r="AT12" s="211"/>
      <c r="AU12" s="211"/>
      <c r="AV12" s="211"/>
      <c r="AW12" s="211"/>
      <c r="AX12" s="211"/>
      <c r="AY12" s="211"/>
      <c r="AZ12" s="211"/>
      <c r="BA12" s="211"/>
      <c r="BB12" s="211"/>
      <c r="BC12" s="211"/>
      <c r="BD12" s="211"/>
      <c r="BE12" s="211"/>
      <c r="BF12" s="211"/>
      <c r="BG12" s="211"/>
      <c r="BH12" s="211"/>
      <c r="BI12" s="211"/>
      <c r="BJ12" s="211"/>
      <c r="BK12" s="211"/>
      <c r="BL12" s="211"/>
      <c r="BM12" s="211"/>
      <c r="BN12" s="211"/>
      <c r="BO12" s="211"/>
      <c r="BP12" s="211"/>
      <c r="BQ12" s="211"/>
      <c r="BR12" s="211"/>
      <c r="BS12" s="211"/>
      <c r="BT12" s="211"/>
      <c r="BU12" s="211"/>
      <c r="BV12" s="211"/>
      <c r="BW12" s="212"/>
      <c r="BX12" s="10"/>
      <c r="BY12" s="10"/>
      <c r="BZ12" s="10"/>
      <c r="CA12" s="10"/>
      <c r="CB12" s="10"/>
    </row>
    <row r="13" spans="1:80" ht="15" customHeight="1" x14ac:dyDescent="0.2">
      <c r="A13" s="11" t="s">
        <v>12</v>
      </c>
      <c r="B13" s="213" t="s">
        <v>31</v>
      </c>
      <c r="C13" s="213"/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213"/>
      <c r="AQ13" s="213"/>
      <c r="AR13" s="213"/>
      <c r="AS13" s="213"/>
      <c r="AT13" s="213"/>
      <c r="AU13" s="213"/>
      <c r="AV13" s="213"/>
      <c r="AW13" s="213"/>
      <c r="AX13" s="213"/>
      <c r="AY13" s="213"/>
      <c r="AZ13" s="213"/>
      <c r="BA13" s="213"/>
      <c r="BB13" s="213"/>
      <c r="BC13" s="213"/>
      <c r="BD13" s="213"/>
      <c r="BE13" s="213"/>
      <c r="BF13" s="213"/>
      <c r="BG13" s="213"/>
      <c r="BH13" s="213"/>
      <c r="BI13" s="213"/>
      <c r="BJ13" s="213"/>
      <c r="BK13" s="213"/>
      <c r="BL13" s="213"/>
      <c r="BM13" s="213"/>
      <c r="BN13" s="213"/>
      <c r="BO13" s="213"/>
      <c r="BP13" s="213"/>
      <c r="BQ13" s="213"/>
      <c r="BR13" s="213"/>
      <c r="BS13" s="213"/>
      <c r="BT13" s="213"/>
      <c r="BU13" s="213"/>
      <c r="BV13" s="213"/>
      <c r="BW13" s="213"/>
      <c r="BX13" s="213"/>
      <c r="BY13" s="213"/>
      <c r="BZ13" s="213"/>
      <c r="CA13" s="213"/>
      <c r="CB13" s="92"/>
    </row>
    <row r="14" spans="1:80" ht="15" customHeight="1" x14ac:dyDescent="0.2">
      <c r="A14" s="11" t="s">
        <v>12</v>
      </c>
      <c r="B14" s="41" t="s">
        <v>12</v>
      </c>
      <c r="C14" s="216" t="s">
        <v>32</v>
      </c>
      <c r="D14" s="216"/>
      <c r="E14" s="216"/>
      <c r="F14" s="216"/>
      <c r="G14" s="216"/>
      <c r="H14" s="216"/>
      <c r="I14" s="216"/>
      <c r="J14" s="216"/>
      <c r="K14" s="216"/>
      <c r="L14" s="216"/>
      <c r="M14" s="216"/>
      <c r="N14" s="216"/>
      <c r="O14" s="216"/>
      <c r="P14" s="216"/>
      <c r="Q14" s="216"/>
      <c r="R14" s="216"/>
      <c r="S14" s="216"/>
      <c r="T14" s="216"/>
      <c r="U14" s="216"/>
      <c r="V14" s="216"/>
      <c r="W14" s="216"/>
      <c r="X14" s="216"/>
      <c r="Y14" s="216"/>
      <c r="Z14" s="216"/>
      <c r="AA14" s="216"/>
      <c r="AB14" s="216"/>
      <c r="AC14" s="216"/>
      <c r="AD14" s="216"/>
      <c r="AE14" s="216"/>
      <c r="AF14" s="216"/>
      <c r="AG14" s="216"/>
      <c r="AH14" s="216"/>
      <c r="AI14" s="216"/>
      <c r="AJ14" s="216"/>
      <c r="AK14" s="216"/>
      <c r="AL14" s="216"/>
      <c r="AM14" s="216"/>
      <c r="AN14" s="216"/>
      <c r="AO14" s="216"/>
      <c r="AP14" s="216"/>
      <c r="AQ14" s="216"/>
      <c r="AR14" s="216"/>
      <c r="AS14" s="216"/>
      <c r="AT14" s="216"/>
      <c r="AU14" s="216"/>
      <c r="AV14" s="216"/>
      <c r="AW14" s="216"/>
      <c r="AX14" s="216"/>
      <c r="AY14" s="216"/>
      <c r="AZ14" s="216"/>
      <c r="BA14" s="216"/>
      <c r="BB14" s="216"/>
      <c r="BC14" s="216"/>
      <c r="BD14" s="216"/>
      <c r="BE14" s="216"/>
      <c r="BF14" s="216"/>
      <c r="BG14" s="216"/>
      <c r="BH14" s="216"/>
      <c r="BI14" s="216"/>
      <c r="BJ14" s="216"/>
      <c r="BK14" s="216"/>
      <c r="BL14" s="216"/>
      <c r="BM14" s="216"/>
      <c r="BN14" s="216"/>
      <c r="BO14" s="216"/>
      <c r="BP14" s="216"/>
      <c r="BQ14" s="216"/>
      <c r="BR14" s="216"/>
      <c r="BS14" s="216"/>
      <c r="BT14" s="216"/>
      <c r="BU14" s="216"/>
      <c r="BV14" s="216"/>
      <c r="BW14" s="216"/>
      <c r="BX14" s="216"/>
      <c r="BY14" s="216"/>
      <c r="BZ14" s="216"/>
      <c r="CA14" s="216"/>
      <c r="CB14" s="93"/>
    </row>
    <row r="15" spans="1:80" ht="38.25" x14ac:dyDescent="0.2">
      <c r="A15" s="217" t="s">
        <v>12</v>
      </c>
      <c r="B15" s="219" t="s">
        <v>12</v>
      </c>
      <c r="C15" s="221" t="s">
        <v>12</v>
      </c>
      <c r="D15" s="143" t="s">
        <v>165</v>
      </c>
      <c r="E15" s="223" t="s">
        <v>12</v>
      </c>
      <c r="F15" s="225">
        <v>188718528</v>
      </c>
      <c r="G15" s="214" t="s">
        <v>69</v>
      </c>
      <c r="H15" s="146"/>
      <c r="I15" s="146"/>
      <c r="J15" s="146"/>
      <c r="K15" s="146"/>
      <c r="L15" s="146"/>
      <c r="M15" s="146"/>
      <c r="N15" s="146"/>
      <c r="O15" s="146"/>
      <c r="P15" s="65">
        <v>275.10000000000002</v>
      </c>
      <c r="Q15" s="65"/>
      <c r="R15" s="65"/>
      <c r="S15" s="65"/>
      <c r="T15" s="65"/>
      <c r="U15" s="65"/>
      <c r="V15" s="65"/>
      <c r="W15" s="65"/>
      <c r="X15" s="65">
        <f>P15</f>
        <v>275.10000000000002</v>
      </c>
      <c r="Y15" s="65">
        <v>271.60000000000002</v>
      </c>
      <c r="Z15" s="65">
        <v>105.7</v>
      </c>
      <c r="AA15" s="65">
        <v>3.5</v>
      </c>
      <c r="AB15" s="146"/>
      <c r="AC15" s="146"/>
      <c r="AD15" s="146"/>
      <c r="AE15" s="146"/>
      <c r="AF15" s="65">
        <v>294.10000000000002</v>
      </c>
      <c r="AG15" s="65"/>
      <c r="AH15" s="65"/>
      <c r="AI15" s="65"/>
      <c r="AJ15" s="65"/>
      <c r="AK15" s="65"/>
      <c r="AL15" s="65"/>
      <c r="AM15" s="65"/>
      <c r="AN15" s="65">
        <f>AF15+ROUND('2 lentele tūkst. Lt '!AN15/3.4528,1)</f>
        <v>294.10000000000002</v>
      </c>
      <c r="AO15" s="65">
        <v>291.2</v>
      </c>
      <c r="AP15" s="65">
        <v>112</v>
      </c>
      <c r="AQ15" s="65">
        <v>2.9</v>
      </c>
      <c r="AR15" s="146"/>
      <c r="AS15" s="146"/>
      <c r="AT15" s="146"/>
      <c r="AU15" s="146"/>
      <c r="AV15" s="65">
        <v>294.10000000000002</v>
      </c>
      <c r="AW15" s="65"/>
      <c r="AX15" s="65"/>
      <c r="AY15" s="65"/>
      <c r="AZ15" s="65"/>
      <c r="BA15" s="65"/>
      <c r="BB15" s="65"/>
      <c r="BC15" s="65"/>
      <c r="BD15" s="65">
        <f>AV15+ROUND('2 lentele tūkst. Lt '!BD15/3.4528,1)</f>
        <v>294.10000000000002</v>
      </c>
      <c r="BE15" s="65">
        <v>291.2</v>
      </c>
      <c r="BF15" s="65">
        <v>112</v>
      </c>
      <c r="BG15" s="65">
        <v>2.9</v>
      </c>
      <c r="BH15" s="146"/>
      <c r="BI15" s="146"/>
      <c r="BJ15" s="146"/>
      <c r="BK15" s="146"/>
      <c r="BL15" s="65">
        <v>294.10000000000002</v>
      </c>
      <c r="BM15" s="65"/>
      <c r="BN15" s="65"/>
      <c r="BO15" s="65"/>
      <c r="BP15" s="65"/>
      <c r="BQ15" s="65"/>
      <c r="BR15" s="65"/>
      <c r="BS15" s="65"/>
      <c r="BT15" s="65">
        <f>BL15+ROUND('2 lentele tūkst. Lt '!BT15/3.4528,1)</f>
        <v>294.10000000000002</v>
      </c>
      <c r="BU15" s="65">
        <v>291.2</v>
      </c>
      <c r="BV15" s="65">
        <v>112</v>
      </c>
      <c r="BW15" s="65">
        <v>2.9</v>
      </c>
      <c r="BX15" s="270" t="s">
        <v>158</v>
      </c>
      <c r="BY15" s="264">
        <v>98</v>
      </c>
      <c r="BZ15" s="264">
        <v>101</v>
      </c>
      <c r="CA15" s="264">
        <v>105</v>
      </c>
      <c r="CB15" s="264">
        <v>102</v>
      </c>
    </row>
    <row r="16" spans="1:80" ht="38.25" x14ac:dyDescent="0.2">
      <c r="A16" s="218"/>
      <c r="B16" s="220"/>
      <c r="C16" s="222"/>
      <c r="D16" s="105" t="s">
        <v>33</v>
      </c>
      <c r="E16" s="224"/>
      <c r="F16" s="226"/>
      <c r="G16" s="215"/>
      <c r="H16" s="66"/>
      <c r="I16" s="66"/>
      <c r="J16" s="66"/>
      <c r="K16" s="66"/>
      <c r="L16" s="66"/>
      <c r="M16" s="66"/>
      <c r="N16" s="66"/>
      <c r="O16" s="66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271"/>
      <c r="BY16" s="265"/>
      <c r="BZ16" s="265"/>
      <c r="CA16" s="265"/>
      <c r="CB16" s="265"/>
    </row>
    <row r="17" spans="1:80" ht="25.5" x14ac:dyDescent="0.2">
      <c r="A17" s="217" t="s">
        <v>12</v>
      </c>
      <c r="B17" s="219" t="s">
        <v>12</v>
      </c>
      <c r="C17" s="231" t="s">
        <v>13</v>
      </c>
      <c r="D17" s="147" t="s">
        <v>166</v>
      </c>
      <c r="E17" s="223" t="s">
        <v>12</v>
      </c>
      <c r="F17" s="225">
        <v>188718528</v>
      </c>
      <c r="G17" s="214" t="s">
        <v>69</v>
      </c>
      <c r="H17" s="66"/>
      <c r="I17" s="66"/>
      <c r="J17" s="66"/>
      <c r="K17" s="66"/>
      <c r="L17" s="66"/>
      <c r="M17" s="66"/>
      <c r="N17" s="66"/>
      <c r="O17" s="66"/>
      <c r="P17" s="65">
        <v>1454.2</v>
      </c>
      <c r="Q17" s="65"/>
      <c r="R17" s="65"/>
      <c r="S17" s="65"/>
      <c r="T17" s="65"/>
      <c r="U17" s="65"/>
      <c r="V17" s="65"/>
      <c r="W17" s="65"/>
      <c r="X17" s="65">
        <f>SUM(P17:Q17)</f>
        <v>1454.2</v>
      </c>
      <c r="Y17" s="65">
        <v>1428.9</v>
      </c>
      <c r="Z17" s="65">
        <v>795.8</v>
      </c>
      <c r="AA17" s="65">
        <v>25.3</v>
      </c>
      <c r="AB17" s="65"/>
      <c r="AC17" s="65"/>
      <c r="AD17" s="65"/>
      <c r="AE17" s="65"/>
      <c r="AF17" s="65">
        <v>1499.1</v>
      </c>
      <c r="AG17" s="65"/>
      <c r="AH17" s="65"/>
      <c r="AI17" s="65"/>
      <c r="AJ17" s="65"/>
      <c r="AK17" s="65"/>
      <c r="AL17" s="65"/>
      <c r="AM17" s="65"/>
      <c r="AN17" s="65">
        <f>SUM(AF17:AG17)</f>
        <v>1499.1</v>
      </c>
      <c r="AO17" s="65">
        <v>1458.5</v>
      </c>
      <c r="AP17" s="65">
        <v>807.4</v>
      </c>
      <c r="AQ17" s="65">
        <v>40.6</v>
      </c>
      <c r="AR17" s="65"/>
      <c r="AS17" s="65"/>
      <c r="AT17" s="65"/>
      <c r="AU17" s="65"/>
      <c r="AV17" s="150">
        <v>1503.1</v>
      </c>
      <c r="AW17" s="65"/>
      <c r="AX17" s="65"/>
      <c r="AY17" s="65"/>
      <c r="AZ17" s="65"/>
      <c r="BA17" s="65"/>
      <c r="BB17" s="65"/>
      <c r="BC17" s="65"/>
      <c r="BD17" s="65">
        <f>SUM(AV17:AW17)</f>
        <v>1503.1</v>
      </c>
      <c r="BE17" s="65">
        <v>1462.6</v>
      </c>
      <c r="BF17" s="65">
        <v>810.5</v>
      </c>
      <c r="BG17" s="65">
        <v>40.5</v>
      </c>
      <c r="BH17" s="65"/>
      <c r="BI17" s="65"/>
      <c r="BJ17" s="65"/>
      <c r="BK17" s="65"/>
      <c r="BL17" s="65">
        <v>1508.6</v>
      </c>
      <c r="BM17" s="65"/>
      <c r="BN17" s="65"/>
      <c r="BO17" s="65"/>
      <c r="BP17" s="65"/>
      <c r="BQ17" s="65"/>
      <c r="BR17" s="65"/>
      <c r="BS17" s="65"/>
      <c r="BT17" s="65">
        <f>SUM(BL17:BM17)</f>
        <v>1508.6</v>
      </c>
      <c r="BU17" s="65">
        <v>1468.1</v>
      </c>
      <c r="BV17" s="65">
        <v>814.7</v>
      </c>
      <c r="BW17" s="65">
        <v>40.5</v>
      </c>
      <c r="BX17" s="272"/>
      <c r="BY17" s="266"/>
      <c r="BZ17" s="266"/>
      <c r="CA17" s="266"/>
      <c r="CB17" s="266"/>
    </row>
    <row r="18" spans="1:80" ht="72" x14ac:dyDescent="0.2">
      <c r="A18" s="218"/>
      <c r="B18" s="220"/>
      <c r="C18" s="232"/>
      <c r="D18" s="105" t="s">
        <v>34</v>
      </c>
      <c r="E18" s="224"/>
      <c r="F18" s="226"/>
      <c r="G18" s="215"/>
      <c r="H18" s="66"/>
      <c r="I18" s="66"/>
      <c r="J18" s="66"/>
      <c r="K18" s="66"/>
      <c r="L18" s="66"/>
      <c r="M18" s="66"/>
      <c r="N18" s="66"/>
      <c r="O18" s="66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158" t="s">
        <v>159</v>
      </c>
      <c r="BY18" s="158" t="s">
        <v>160</v>
      </c>
      <c r="BZ18" s="158" t="s">
        <v>160</v>
      </c>
      <c r="CA18" s="158" t="s">
        <v>160</v>
      </c>
      <c r="CB18" s="158" t="s">
        <v>160</v>
      </c>
    </row>
    <row r="19" spans="1:80" ht="30.75" x14ac:dyDescent="0.2">
      <c r="A19" s="11" t="s">
        <v>12</v>
      </c>
      <c r="B19" s="41" t="s">
        <v>12</v>
      </c>
      <c r="C19" s="42" t="s">
        <v>14</v>
      </c>
      <c r="D19" s="130" t="s">
        <v>167</v>
      </c>
      <c r="E19" s="128" t="s">
        <v>12</v>
      </c>
      <c r="F19" s="62">
        <v>188718528</v>
      </c>
      <c r="G19" s="131" t="s">
        <v>69</v>
      </c>
      <c r="H19" s="66"/>
      <c r="I19" s="66"/>
      <c r="J19" s="66"/>
      <c r="K19" s="66"/>
      <c r="L19" s="66"/>
      <c r="M19" s="66"/>
      <c r="N19" s="66"/>
      <c r="O19" s="66"/>
      <c r="P19" s="65">
        <v>17.399999999999999</v>
      </c>
      <c r="Q19" s="65"/>
      <c r="R19" s="65"/>
      <c r="S19" s="65"/>
      <c r="T19" s="65"/>
      <c r="U19" s="65"/>
      <c r="V19" s="65"/>
      <c r="W19" s="65"/>
      <c r="X19" s="65">
        <f>P19</f>
        <v>17.399999999999999</v>
      </c>
      <c r="Y19" s="65">
        <f>P19</f>
        <v>17.399999999999999</v>
      </c>
      <c r="Z19" s="65">
        <f>ROUND('2 lentele tūkst. Lt '!Z19/3.4528,1)</f>
        <v>0</v>
      </c>
      <c r="AA19" s="65">
        <f>ROUND('2 lentele tūkst. Lt '!AA19/3.4528,1)</f>
        <v>0</v>
      </c>
      <c r="AB19" s="66"/>
      <c r="AC19" s="66"/>
      <c r="AD19" s="66"/>
      <c r="AE19" s="66"/>
      <c r="AF19" s="65">
        <v>17.399999999999999</v>
      </c>
      <c r="AG19" s="65"/>
      <c r="AH19" s="65"/>
      <c r="AI19" s="65"/>
      <c r="AJ19" s="65"/>
      <c r="AK19" s="65"/>
      <c r="AL19" s="65"/>
      <c r="AM19" s="65"/>
      <c r="AN19" s="65">
        <f>AF19</f>
        <v>17.399999999999999</v>
      </c>
      <c r="AO19" s="65">
        <f>AF19</f>
        <v>17.399999999999999</v>
      </c>
      <c r="AP19" s="65">
        <f>ROUND('2 lentele tūkst. Lt '!AP19/3.4528,1)</f>
        <v>0</v>
      </c>
      <c r="AQ19" s="65">
        <f>ROUND('2 lentele tūkst. Lt '!AQ19/3.4528,1)</f>
        <v>0</v>
      </c>
      <c r="AR19" s="66"/>
      <c r="AS19" s="66"/>
      <c r="AT19" s="66"/>
      <c r="AU19" s="66"/>
      <c r="AV19" s="65">
        <v>17.399999999999999</v>
      </c>
      <c r="AW19" s="65"/>
      <c r="AX19" s="65"/>
      <c r="AY19" s="65"/>
      <c r="AZ19" s="65"/>
      <c r="BA19" s="65"/>
      <c r="BB19" s="65"/>
      <c r="BC19" s="65"/>
      <c r="BD19" s="65">
        <f>AV19</f>
        <v>17.399999999999999</v>
      </c>
      <c r="BE19" s="65">
        <f>AV19</f>
        <v>17.399999999999999</v>
      </c>
      <c r="BF19" s="65">
        <f>ROUND('2 lentele tūkst. Lt '!BF19/3.4528,1)</f>
        <v>0</v>
      </c>
      <c r="BG19" s="65">
        <f>ROUND('2 lentele tūkst. Lt '!BG19/3.4528,1)</f>
        <v>0</v>
      </c>
      <c r="BH19" s="66"/>
      <c r="BI19" s="66"/>
      <c r="BJ19" s="66"/>
      <c r="BK19" s="66"/>
      <c r="BL19" s="65">
        <v>17.399999999999999</v>
      </c>
      <c r="BM19" s="65"/>
      <c r="BN19" s="65"/>
      <c r="BO19" s="65"/>
      <c r="BP19" s="65"/>
      <c r="BQ19" s="65"/>
      <c r="BR19" s="65"/>
      <c r="BS19" s="65"/>
      <c r="BT19" s="65">
        <f>BL19</f>
        <v>17.399999999999999</v>
      </c>
      <c r="BU19" s="65">
        <f>BL19</f>
        <v>17.399999999999999</v>
      </c>
      <c r="BV19" s="65">
        <f>ROUND('2 lentele tūkst. Lt '!BV19/3.4528,1)</f>
        <v>0</v>
      </c>
      <c r="BW19" s="65">
        <f>ROUND('2 lentele tūkst. Lt '!BW19/3.4528,1)</f>
        <v>0</v>
      </c>
      <c r="BX19" s="45"/>
      <c r="BY19" s="45"/>
      <c r="BZ19" s="45"/>
      <c r="CA19" s="45"/>
      <c r="CB19" s="45"/>
    </row>
    <row r="20" spans="1:80" ht="12" x14ac:dyDescent="0.2">
      <c r="A20" s="234" t="s">
        <v>12</v>
      </c>
      <c r="B20" s="235" t="s">
        <v>12</v>
      </c>
      <c r="C20" s="227" t="s">
        <v>15</v>
      </c>
      <c r="D20" s="228" t="s">
        <v>35</v>
      </c>
      <c r="E20" s="229" t="s">
        <v>12</v>
      </c>
      <c r="F20" s="230">
        <v>188718528</v>
      </c>
      <c r="G20" s="233" t="s">
        <v>70</v>
      </c>
      <c r="H20" s="66"/>
      <c r="I20" s="66"/>
      <c r="J20" s="66"/>
      <c r="K20" s="66"/>
      <c r="L20" s="66"/>
      <c r="M20" s="66"/>
      <c r="N20" s="66"/>
      <c r="O20" s="66"/>
      <c r="P20" s="65">
        <v>4.9000000000000004</v>
      </c>
      <c r="Q20" s="65"/>
      <c r="R20" s="65"/>
      <c r="S20" s="65"/>
      <c r="T20" s="65"/>
      <c r="U20" s="65"/>
      <c r="V20" s="65"/>
      <c r="W20" s="65"/>
      <c r="X20" s="65">
        <f>P20</f>
        <v>4.9000000000000004</v>
      </c>
      <c r="Y20" s="65">
        <f>P20</f>
        <v>4.9000000000000004</v>
      </c>
      <c r="Z20" s="65">
        <f>ROUND('2 lentele tūkst. Lt '!Z20/3.4528,1)</f>
        <v>0</v>
      </c>
      <c r="AA20" s="65">
        <f>ROUND('2 lentele tūkst. Lt '!AA20/3.4528,1)</f>
        <v>0</v>
      </c>
      <c r="AB20" s="66"/>
      <c r="AC20" s="66"/>
      <c r="AD20" s="66"/>
      <c r="AE20" s="66"/>
      <c r="AF20" s="65">
        <v>4.9000000000000004</v>
      </c>
      <c r="AG20" s="65"/>
      <c r="AH20" s="65"/>
      <c r="AI20" s="65"/>
      <c r="AJ20" s="65"/>
      <c r="AK20" s="65"/>
      <c r="AL20" s="65"/>
      <c r="AM20" s="65"/>
      <c r="AN20" s="65">
        <f>AF20</f>
        <v>4.9000000000000004</v>
      </c>
      <c r="AO20" s="65">
        <f>AF20</f>
        <v>4.9000000000000004</v>
      </c>
      <c r="AP20" s="65">
        <f>ROUND('2 lentele tūkst. Lt '!AP20/3.4528,1)</f>
        <v>0</v>
      </c>
      <c r="AQ20" s="65">
        <f>ROUND('2 lentele tūkst. Lt '!AQ20/3.4528,1)</f>
        <v>0</v>
      </c>
      <c r="AR20" s="66"/>
      <c r="AS20" s="66"/>
      <c r="AT20" s="66"/>
      <c r="AU20" s="66"/>
      <c r="AV20" s="65">
        <v>4.9000000000000004</v>
      </c>
      <c r="AW20" s="65"/>
      <c r="AX20" s="65"/>
      <c r="AY20" s="65"/>
      <c r="AZ20" s="65"/>
      <c r="BA20" s="65"/>
      <c r="BB20" s="65"/>
      <c r="BC20" s="65"/>
      <c r="BD20" s="65">
        <f>AV20</f>
        <v>4.9000000000000004</v>
      </c>
      <c r="BE20" s="65">
        <f>AV20</f>
        <v>4.9000000000000004</v>
      </c>
      <c r="BF20" s="65">
        <f>ROUND('2 lentele tūkst. Lt '!BF20/3.4528,1)</f>
        <v>0</v>
      </c>
      <c r="BG20" s="65">
        <f>ROUND('2 lentele tūkst. Lt '!BG20/3.4528,1)</f>
        <v>0</v>
      </c>
      <c r="BH20" s="66"/>
      <c r="BI20" s="66"/>
      <c r="BJ20" s="66"/>
      <c r="BK20" s="66"/>
      <c r="BL20" s="65">
        <v>4.9000000000000004</v>
      </c>
      <c r="BM20" s="65"/>
      <c r="BN20" s="65"/>
      <c r="BO20" s="65"/>
      <c r="BP20" s="65"/>
      <c r="BQ20" s="65"/>
      <c r="BR20" s="65"/>
      <c r="BS20" s="65"/>
      <c r="BT20" s="65">
        <f>BL20</f>
        <v>4.9000000000000004</v>
      </c>
      <c r="BU20" s="65">
        <f>BL20</f>
        <v>4.9000000000000004</v>
      </c>
      <c r="BV20" s="65">
        <f>ROUND('2 lentele tūkst. Lt '!BV20/3.4528,1)</f>
        <v>0</v>
      </c>
      <c r="BW20" s="65">
        <f>ROUND('2 lentele tūkst. Lt '!BW20/3.4528,1)</f>
        <v>0</v>
      </c>
      <c r="BX20" s="45"/>
      <c r="BY20" s="45"/>
      <c r="BZ20" s="45"/>
      <c r="CA20" s="45"/>
      <c r="CB20" s="45"/>
    </row>
    <row r="21" spans="1:80" ht="38.25" customHeight="1" x14ac:dyDescent="0.2">
      <c r="A21" s="234"/>
      <c r="B21" s="235"/>
      <c r="C21" s="227"/>
      <c r="D21" s="228"/>
      <c r="E21" s="229"/>
      <c r="F21" s="230"/>
      <c r="G21" s="233"/>
      <c r="H21" s="66"/>
      <c r="I21" s="66"/>
      <c r="J21" s="66"/>
      <c r="K21" s="66"/>
      <c r="L21" s="66"/>
      <c r="M21" s="66"/>
      <c r="N21" s="66"/>
      <c r="O21" s="66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5"/>
      <c r="AA21" s="65"/>
      <c r="AB21" s="66"/>
      <c r="AC21" s="66"/>
      <c r="AD21" s="66"/>
      <c r="AE21" s="66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5"/>
      <c r="AQ21" s="65"/>
      <c r="AR21" s="66"/>
      <c r="AS21" s="66"/>
      <c r="AT21" s="66"/>
      <c r="AU21" s="66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5"/>
      <c r="BG21" s="65"/>
      <c r="BH21" s="66"/>
      <c r="BI21" s="66"/>
      <c r="BJ21" s="66"/>
      <c r="BK21" s="66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5"/>
      <c r="BW21" s="65"/>
      <c r="BX21" s="45"/>
      <c r="BY21" s="45"/>
      <c r="BZ21" s="45"/>
      <c r="CA21" s="45"/>
      <c r="CB21" s="45"/>
    </row>
    <row r="22" spans="1:80" ht="30.75" x14ac:dyDescent="0.2">
      <c r="A22" s="11" t="s">
        <v>12</v>
      </c>
      <c r="B22" s="41" t="s">
        <v>12</v>
      </c>
      <c r="C22" s="42" t="s">
        <v>36</v>
      </c>
      <c r="D22" s="155" t="s">
        <v>38</v>
      </c>
      <c r="E22" s="128" t="s">
        <v>12</v>
      </c>
      <c r="F22" s="154">
        <v>188718528</v>
      </c>
      <c r="G22" s="131" t="s">
        <v>71</v>
      </c>
      <c r="H22" s="66"/>
      <c r="I22" s="66"/>
      <c r="J22" s="66"/>
      <c r="K22" s="66"/>
      <c r="L22" s="66"/>
      <c r="M22" s="66"/>
      <c r="N22" s="65"/>
      <c r="O22" s="65"/>
      <c r="P22" s="65">
        <f>ROUND('2 lentele tūkst. Lt '!P22/3.4528,1)</f>
        <v>7.3</v>
      </c>
      <c r="Q22" s="65"/>
      <c r="R22" s="65"/>
      <c r="S22" s="65"/>
      <c r="T22" s="65"/>
      <c r="U22" s="65"/>
      <c r="V22" s="65"/>
      <c r="W22" s="65"/>
      <c r="X22" s="65">
        <f>P22</f>
        <v>7.3</v>
      </c>
      <c r="Y22" s="65">
        <f>X22</f>
        <v>7.3</v>
      </c>
      <c r="Z22" s="65">
        <v>5.6</v>
      </c>
      <c r="AA22" s="65">
        <f>ROUND('2 lentele tūkst. Lt '!AA22/3.4528,1)</f>
        <v>0</v>
      </c>
      <c r="AB22" s="66"/>
      <c r="AC22" s="66"/>
      <c r="AD22" s="65"/>
      <c r="AE22" s="65"/>
      <c r="AF22" s="65">
        <v>7.3</v>
      </c>
      <c r="AG22" s="65"/>
      <c r="AH22" s="65"/>
      <c r="AI22" s="65"/>
      <c r="AJ22" s="65"/>
      <c r="AK22" s="65"/>
      <c r="AL22" s="65"/>
      <c r="AM22" s="65"/>
      <c r="AN22" s="65">
        <f>AF22</f>
        <v>7.3</v>
      </c>
      <c r="AO22" s="65">
        <f>AN22</f>
        <v>7.3</v>
      </c>
      <c r="AP22" s="65">
        <v>5.6</v>
      </c>
      <c r="AQ22" s="65">
        <f>ROUND('2 lentele tūkst. Lt '!AQ22/3.4528,1)</f>
        <v>0</v>
      </c>
      <c r="AR22" s="66"/>
      <c r="AS22" s="66"/>
      <c r="AT22" s="65"/>
      <c r="AU22" s="65"/>
      <c r="AV22" s="65">
        <v>7.3</v>
      </c>
      <c r="AW22" s="65"/>
      <c r="AX22" s="65"/>
      <c r="AY22" s="65"/>
      <c r="AZ22" s="65"/>
      <c r="BA22" s="65"/>
      <c r="BB22" s="65"/>
      <c r="BC22" s="65"/>
      <c r="BD22" s="65">
        <f>AV22</f>
        <v>7.3</v>
      </c>
      <c r="BE22" s="65">
        <f>BD22</f>
        <v>7.3</v>
      </c>
      <c r="BF22" s="65">
        <v>5.6</v>
      </c>
      <c r="BG22" s="65">
        <f>ROUND('2 lentele tūkst. Lt '!BG22/3.4528,1)</f>
        <v>0</v>
      </c>
      <c r="BH22" s="66"/>
      <c r="BI22" s="66"/>
      <c r="BJ22" s="65"/>
      <c r="BK22" s="65"/>
      <c r="BL22" s="65">
        <v>7.3</v>
      </c>
      <c r="BM22" s="65"/>
      <c r="BN22" s="65"/>
      <c r="BO22" s="65"/>
      <c r="BP22" s="65"/>
      <c r="BQ22" s="65"/>
      <c r="BR22" s="65"/>
      <c r="BS22" s="65"/>
      <c r="BT22" s="65">
        <f>BL22</f>
        <v>7.3</v>
      </c>
      <c r="BU22" s="65">
        <f>BT22</f>
        <v>7.3</v>
      </c>
      <c r="BV22" s="65">
        <v>5.6</v>
      </c>
      <c r="BW22" s="65">
        <f>ROUND('2 lentele tūkst. Lt '!BW22/3.4528,1)</f>
        <v>0</v>
      </c>
      <c r="BX22" s="122"/>
      <c r="BY22" s="98"/>
      <c r="BZ22" s="119"/>
      <c r="CA22" s="119"/>
      <c r="CB22" s="98"/>
    </row>
    <row r="23" spans="1:80" ht="38.25" customHeight="1" x14ac:dyDescent="0.2">
      <c r="A23" s="11" t="s">
        <v>12</v>
      </c>
      <c r="B23" s="41" t="s">
        <v>12</v>
      </c>
      <c r="C23" s="42" t="s">
        <v>37</v>
      </c>
      <c r="D23" s="152" t="s">
        <v>76</v>
      </c>
      <c r="E23" s="128" t="s">
        <v>12</v>
      </c>
      <c r="F23" s="62">
        <v>188718528</v>
      </c>
      <c r="G23" s="131" t="s">
        <v>69</v>
      </c>
      <c r="H23" s="66"/>
      <c r="I23" s="66"/>
      <c r="J23" s="66"/>
      <c r="K23" s="66"/>
      <c r="L23" s="66"/>
      <c r="M23" s="66"/>
      <c r="N23" s="65"/>
      <c r="O23" s="65"/>
      <c r="P23" s="46">
        <v>7</v>
      </c>
      <c r="Q23" s="46"/>
      <c r="R23" s="46"/>
      <c r="S23" s="46"/>
      <c r="T23" s="65"/>
      <c r="U23" s="65"/>
      <c r="V23" s="65"/>
      <c r="W23" s="65"/>
      <c r="X23" s="65">
        <f>P23</f>
        <v>7</v>
      </c>
      <c r="Y23" s="65">
        <v>7</v>
      </c>
      <c r="Z23" s="65">
        <v>0</v>
      </c>
      <c r="AA23" s="65">
        <v>0</v>
      </c>
      <c r="AB23" s="66"/>
      <c r="AC23" s="66"/>
      <c r="AD23" s="65"/>
      <c r="AE23" s="65"/>
      <c r="AF23" s="46">
        <v>86.9</v>
      </c>
      <c r="AG23" s="46"/>
      <c r="AH23" s="46"/>
      <c r="AI23" s="46"/>
      <c r="AJ23" s="65"/>
      <c r="AK23" s="65"/>
      <c r="AL23" s="65"/>
      <c r="AM23" s="65"/>
      <c r="AN23" s="65">
        <f>AF23</f>
        <v>86.9</v>
      </c>
      <c r="AO23" s="65">
        <f>AN23</f>
        <v>86.9</v>
      </c>
      <c r="AP23" s="65">
        <v>0</v>
      </c>
      <c r="AQ23" s="65">
        <v>0</v>
      </c>
      <c r="AR23" s="66"/>
      <c r="AS23" s="66"/>
      <c r="AT23" s="65"/>
      <c r="AU23" s="65"/>
      <c r="AV23" s="46">
        <v>86.9</v>
      </c>
      <c r="AW23" s="46"/>
      <c r="AX23" s="46"/>
      <c r="AY23" s="46"/>
      <c r="AZ23" s="65"/>
      <c r="BA23" s="65"/>
      <c r="BB23" s="65"/>
      <c r="BC23" s="65"/>
      <c r="BD23" s="65">
        <f>AV23</f>
        <v>86.9</v>
      </c>
      <c r="BE23" s="65">
        <f>AV23</f>
        <v>86.9</v>
      </c>
      <c r="BF23" s="65">
        <v>0</v>
      </c>
      <c r="BG23" s="65">
        <v>0</v>
      </c>
      <c r="BH23" s="66"/>
      <c r="BI23" s="66"/>
      <c r="BJ23" s="65"/>
      <c r="BK23" s="65"/>
      <c r="BL23" s="46">
        <v>85.1</v>
      </c>
      <c r="BM23" s="46"/>
      <c r="BN23" s="46"/>
      <c r="BO23" s="46"/>
      <c r="BP23" s="65"/>
      <c r="BQ23" s="65"/>
      <c r="BR23" s="65"/>
      <c r="BS23" s="65"/>
      <c r="BT23" s="65">
        <f>BL23</f>
        <v>85.1</v>
      </c>
      <c r="BU23" s="65">
        <v>85.1</v>
      </c>
      <c r="BV23" s="65">
        <v>0</v>
      </c>
      <c r="BW23" s="65">
        <v>0</v>
      </c>
      <c r="BX23" s="45"/>
      <c r="BY23" s="45"/>
      <c r="BZ23" s="45"/>
      <c r="CA23" s="45"/>
      <c r="CB23" s="45"/>
    </row>
    <row r="24" spans="1:80" ht="38.25" x14ac:dyDescent="0.2">
      <c r="A24" s="11" t="s">
        <v>12</v>
      </c>
      <c r="B24" s="41" t="s">
        <v>12</v>
      </c>
      <c r="C24" s="42" t="s">
        <v>39</v>
      </c>
      <c r="D24" s="105" t="s">
        <v>151</v>
      </c>
      <c r="E24" s="56" t="s">
        <v>12</v>
      </c>
      <c r="F24" s="62">
        <v>188718528</v>
      </c>
      <c r="G24" s="80" t="s">
        <v>71</v>
      </c>
      <c r="H24" s="66"/>
      <c r="I24" s="66"/>
      <c r="J24" s="66"/>
      <c r="K24" s="66"/>
      <c r="L24" s="65"/>
      <c r="M24" s="65"/>
      <c r="N24" s="65"/>
      <c r="O24" s="65"/>
      <c r="P24" s="65">
        <v>0.3</v>
      </c>
      <c r="Q24" s="65"/>
      <c r="R24" s="65"/>
      <c r="S24" s="65"/>
      <c r="T24" s="65"/>
      <c r="U24" s="65"/>
      <c r="V24" s="65"/>
      <c r="W24" s="65"/>
      <c r="X24" s="65">
        <f>P24</f>
        <v>0.3</v>
      </c>
      <c r="Y24" s="65">
        <f>P24</f>
        <v>0.3</v>
      </c>
      <c r="Z24" s="65">
        <v>0</v>
      </c>
      <c r="AA24" s="65">
        <v>0</v>
      </c>
      <c r="AB24" s="65"/>
      <c r="AC24" s="65"/>
      <c r="AD24" s="65"/>
      <c r="AE24" s="65"/>
      <c r="AF24" s="65">
        <v>0.3</v>
      </c>
      <c r="AG24" s="65"/>
      <c r="AH24" s="65"/>
      <c r="AI24" s="65"/>
      <c r="AJ24" s="65"/>
      <c r="AK24" s="65"/>
      <c r="AL24" s="65"/>
      <c r="AM24" s="65"/>
      <c r="AN24" s="65">
        <f>AF24</f>
        <v>0.3</v>
      </c>
      <c r="AO24" s="65">
        <f>AF24</f>
        <v>0.3</v>
      </c>
      <c r="AP24" s="65">
        <v>0</v>
      </c>
      <c r="AQ24" s="65">
        <v>0</v>
      </c>
      <c r="AR24" s="65"/>
      <c r="AS24" s="65"/>
      <c r="AT24" s="65"/>
      <c r="AU24" s="65"/>
      <c r="AV24" s="65">
        <v>0.3</v>
      </c>
      <c r="AW24" s="65"/>
      <c r="AX24" s="65"/>
      <c r="AY24" s="65"/>
      <c r="AZ24" s="65"/>
      <c r="BA24" s="65"/>
      <c r="BB24" s="65"/>
      <c r="BC24" s="65"/>
      <c r="BD24" s="65">
        <f>AV24</f>
        <v>0.3</v>
      </c>
      <c r="BE24" s="65">
        <f>AV24</f>
        <v>0.3</v>
      </c>
      <c r="BF24" s="65">
        <v>0</v>
      </c>
      <c r="BG24" s="65">
        <v>0</v>
      </c>
      <c r="BH24" s="65"/>
      <c r="BI24" s="65"/>
      <c r="BJ24" s="65"/>
      <c r="BK24" s="65"/>
      <c r="BL24" s="65">
        <v>0.3</v>
      </c>
      <c r="BM24" s="65"/>
      <c r="BN24" s="65"/>
      <c r="BO24" s="65"/>
      <c r="BP24" s="65"/>
      <c r="BQ24" s="65"/>
      <c r="BR24" s="65"/>
      <c r="BS24" s="65"/>
      <c r="BT24" s="65">
        <f>BL24</f>
        <v>0.3</v>
      </c>
      <c r="BU24" s="65">
        <f>BL24</f>
        <v>0.3</v>
      </c>
      <c r="BV24" s="65">
        <v>0</v>
      </c>
      <c r="BW24" s="65">
        <v>0</v>
      </c>
      <c r="BX24" s="103"/>
      <c r="BY24" s="102"/>
      <c r="BZ24" s="102"/>
      <c r="CA24" s="102"/>
      <c r="CB24" s="100"/>
    </row>
    <row r="25" spans="1:80" ht="46.5" customHeight="1" x14ac:dyDescent="0.2">
      <c r="A25" s="11" t="s">
        <v>12</v>
      </c>
      <c r="B25" s="41" t="s">
        <v>12</v>
      </c>
      <c r="C25" s="42" t="s">
        <v>40</v>
      </c>
      <c r="D25" s="105" t="s">
        <v>173</v>
      </c>
      <c r="E25" s="128" t="s">
        <v>12</v>
      </c>
      <c r="F25" s="62">
        <v>188718528</v>
      </c>
      <c r="G25" s="131" t="s">
        <v>69</v>
      </c>
      <c r="H25" s="66"/>
      <c r="I25" s="66"/>
      <c r="J25" s="66"/>
      <c r="K25" s="66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>
        <v>5.27</v>
      </c>
      <c r="AH25" s="65"/>
      <c r="AI25" s="65"/>
      <c r="AJ25" s="65"/>
      <c r="AK25" s="65"/>
      <c r="AL25" s="65"/>
      <c r="AM25" s="65"/>
      <c r="AN25" s="65">
        <v>5.27</v>
      </c>
      <c r="AO25" s="65">
        <v>5.3</v>
      </c>
      <c r="AP25" s="65">
        <v>0</v>
      </c>
      <c r="AQ25" s="65">
        <v>0</v>
      </c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103"/>
      <c r="BY25" s="102"/>
      <c r="BZ25" s="102"/>
      <c r="CA25" s="102"/>
      <c r="CB25" s="100"/>
    </row>
    <row r="26" spans="1:80" s="19" customFormat="1" ht="14.25" customHeight="1" x14ac:dyDescent="0.25">
      <c r="A26" s="15" t="s">
        <v>12</v>
      </c>
      <c r="B26" s="16" t="s">
        <v>12</v>
      </c>
      <c r="C26" s="238" t="s">
        <v>16</v>
      </c>
      <c r="D26" s="238"/>
      <c r="E26" s="238"/>
      <c r="F26" s="238"/>
      <c r="G26" s="238"/>
      <c r="H26" s="21">
        <f ca="1">SUM(H16:H48)</f>
        <v>0</v>
      </c>
      <c r="I26" s="21">
        <f ca="1">SUM(I16:I48)</f>
        <v>0</v>
      </c>
      <c r="J26" s="21">
        <f ca="1">SUM(J16:J48)</f>
        <v>0</v>
      </c>
      <c r="K26" s="21">
        <f ca="1">SUM(K16:K48)</f>
        <v>0</v>
      </c>
      <c r="L26" s="21"/>
      <c r="M26" s="21"/>
      <c r="N26" s="21"/>
      <c r="O26" s="21"/>
      <c r="P26" s="21">
        <f>SUM(P15:P25)</f>
        <v>1766.2000000000003</v>
      </c>
      <c r="Q26" s="21"/>
      <c r="R26" s="21"/>
      <c r="S26" s="21"/>
      <c r="T26" s="21"/>
      <c r="U26" s="21"/>
      <c r="V26" s="21"/>
      <c r="W26" s="21"/>
      <c r="X26" s="21">
        <f>SUM(X15:X25)</f>
        <v>1766.2000000000003</v>
      </c>
      <c r="Y26" s="21">
        <f>SUM(Y15:Y25)</f>
        <v>1737.4</v>
      </c>
      <c r="Z26" s="21">
        <f>SUM(Z15:Z25)</f>
        <v>907.1</v>
      </c>
      <c r="AA26" s="21">
        <f>SUM(AA15:AA25)</f>
        <v>28.8</v>
      </c>
      <c r="AB26" s="21"/>
      <c r="AC26" s="21"/>
      <c r="AD26" s="21"/>
      <c r="AE26" s="21"/>
      <c r="AF26" s="21">
        <f>SUM(AF15:AF25)</f>
        <v>1910</v>
      </c>
      <c r="AG26" s="21">
        <f>SUM(AG15:AG25)</f>
        <v>5.27</v>
      </c>
      <c r="AH26" s="21"/>
      <c r="AI26" s="21"/>
      <c r="AJ26" s="21"/>
      <c r="AK26" s="21"/>
      <c r="AL26" s="21"/>
      <c r="AM26" s="21"/>
      <c r="AN26" s="21">
        <f>SUM(AN15:AN25)</f>
        <v>1915.27</v>
      </c>
      <c r="AO26" s="21">
        <f>SUM(AO15:AO25)</f>
        <v>1871.8000000000002</v>
      </c>
      <c r="AP26" s="21">
        <f>SUM(AP15:AP25)</f>
        <v>925</v>
      </c>
      <c r="AQ26" s="21">
        <f>SUM(AQ15:AQ25)</f>
        <v>43.5</v>
      </c>
      <c r="AR26" s="21"/>
      <c r="AS26" s="21"/>
      <c r="AT26" s="21"/>
      <c r="AU26" s="21"/>
      <c r="AV26" s="21">
        <f>SUM(AV15:AV25)</f>
        <v>1914</v>
      </c>
      <c r="AW26" s="21"/>
      <c r="AX26" s="21"/>
      <c r="AY26" s="21"/>
      <c r="AZ26" s="21"/>
      <c r="BA26" s="21"/>
      <c r="BB26" s="21"/>
      <c r="BC26" s="21"/>
      <c r="BD26" s="21">
        <f>SUM(BD15:BD25)</f>
        <v>1914</v>
      </c>
      <c r="BE26" s="21">
        <f>SUM(BE15:BE25)</f>
        <v>1870.6000000000001</v>
      </c>
      <c r="BF26" s="21">
        <f>SUM(BF15:BF25)</f>
        <v>928.1</v>
      </c>
      <c r="BG26" s="21">
        <f>SUM(BG15:BG25)</f>
        <v>43.4</v>
      </c>
      <c r="BH26" s="21"/>
      <c r="BI26" s="21"/>
      <c r="BJ26" s="21"/>
      <c r="BK26" s="21"/>
      <c r="BL26" s="21">
        <f>SUM(BL15:BL25)</f>
        <v>1917.6999999999998</v>
      </c>
      <c r="BM26" s="21"/>
      <c r="BN26" s="21"/>
      <c r="BO26" s="21"/>
      <c r="BP26" s="21"/>
      <c r="BQ26" s="21"/>
      <c r="BR26" s="21"/>
      <c r="BS26" s="21"/>
      <c r="BT26" s="21">
        <f>SUM(BT15:BT25)</f>
        <v>1917.6999999999998</v>
      </c>
      <c r="BU26" s="21">
        <f>SUM(BU15:BU25)</f>
        <v>1874.3</v>
      </c>
      <c r="BV26" s="21">
        <f>SUM(BV15:BV25)</f>
        <v>932.30000000000007</v>
      </c>
      <c r="BW26" s="21">
        <f>SUM(BW15:BW25)</f>
        <v>43.4</v>
      </c>
      <c r="BX26" s="76"/>
      <c r="BY26" s="77"/>
      <c r="BZ26" s="77"/>
      <c r="CA26" s="77"/>
      <c r="CB26" s="26"/>
    </row>
    <row r="27" spans="1:80" ht="15.75" customHeight="1" x14ac:dyDescent="0.2">
      <c r="A27" s="129" t="s">
        <v>12</v>
      </c>
      <c r="B27" s="12" t="s">
        <v>13</v>
      </c>
      <c r="C27" s="239" t="s">
        <v>41</v>
      </c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39"/>
      <c r="T27" s="239"/>
      <c r="U27" s="239"/>
      <c r="V27" s="239"/>
      <c r="W27" s="239"/>
      <c r="X27" s="239"/>
      <c r="Y27" s="239"/>
      <c r="Z27" s="239"/>
      <c r="AA27" s="239"/>
      <c r="AB27" s="239"/>
      <c r="AC27" s="239"/>
      <c r="AD27" s="239"/>
      <c r="AE27" s="239"/>
      <c r="AF27" s="239"/>
      <c r="AG27" s="239"/>
      <c r="AH27" s="239"/>
      <c r="AI27" s="239"/>
      <c r="AJ27" s="239"/>
      <c r="AK27" s="239"/>
      <c r="AL27" s="239"/>
      <c r="AM27" s="239"/>
      <c r="AN27" s="239"/>
      <c r="AO27" s="239"/>
      <c r="AP27" s="239"/>
      <c r="AQ27" s="239"/>
      <c r="AR27" s="239"/>
      <c r="AS27" s="239"/>
      <c r="AT27" s="239"/>
      <c r="AU27" s="239"/>
      <c r="AV27" s="239"/>
      <c r="AW27" s="239"/>
      <c r="AX27" s="239"/>
      <c r="AY27" s="239"/>
      <c r="AZ27" s="239"/>
      <c r="BA27" s="239"/>
      <c r="BB27" s="239"/>
      <c r="BC27" s="239"/>
      <c r="BD27" s="239"/>
      <c r="BE27" s="239"/>
      <c r="BF27" s="239"/>
      <c r="BG27" s="239"/>
      <c r="BH27" s="239"/>
      <c r="BI27" s="239"/>
      <c r="BJ27" s="239"/>
      <c r="BK27" s="239"/>
      <c r="BL27" s="239"/>
      <c r="BM27" s="239"/>
      <c r="BN27" s="239"/>
      <c r="BO27" s="239"/>
      <c r="BP27" s="239"/>
      <c r="BQ27" s="239"/>
      <c r="BR27" s="239"/>
      <c r="BS27" s="239"/>
      <c r="BT27" s="239"/>
      <c r="BU27" s="239"/>
      <c r="BV27" s="239"/>
      <c r="BW27" s="239"/>
      <c r="BX27" s="239"/>
      <c r="BY27" s="239"/>
      <c r="BZ27" s="239"/>
      <c r="CA27" s="239"/>
      <c r="CB27" s="93"/>
    </row>
    <row r="28" spans="1:80" ht="51" x14ac:dyDescent="0.2">
      <c r="A28" s="129" t="s">
        <v>12</v>
      </c>
      <c r="B28" s="12" t="s">
        <v>13</v>
      </c>
      <c r="C28" s="43" t="s">
        <v>12</v>
      </c>
      <c r="D28" s="57" t="s">
        <v>141</v>
      </c>
      <c r="E28" s="128" t="s">
        <v>12</v>
      </c>
      <c r="F28" s="62">
        <v>188718528</v>
      </c>
      <c r="G28" s="127" t="s">
        <v>70</v>
      </c>
      <c r="H28" s="61"/>
      <c r="I28" s="61"/>
      <c r="J28" s="61"/>
      <c r="K28" s="61"/>
      <c r="L28" s="60"/>
      <c r="M28" s="60"/>
      <c r="N28" s="60"/>
      <c r="O28" s="60"/>
      <c r="P28" s="71"/>
      <c r="Q28" s="61">
        <v>10.9</v>
      </c>
      <c r="R28" s="61"/>
      <c r="S28" s="61"/>
      <c r="T28" s="61"/>
      <c r="U28" s="61"/>
      <c r="V28" s="61"/>
      <c r="W28" s="61"/>
      <c r="X28" s="61">
        <f>Q28</f>
        <v>10.9</v>
      </c>
      <c r="Y28" s="61">
        <f>X28</f>
        <v>10.9</v>
      </c>
      <c r="Z28" s="61">
        <v>2.2999999999999998</v>
      </c>
      <c r="AA28" s="61">
        <v>0</v>
      </c>
      <c r="AB28" s="60"/>
      <c r="AC28" s="60"/>
      <c r="AD28" s="60"/>
      <c r="AE28" s="60"/>
      <c r="AF28" s="71"/>
      <c r="AG28" s="61">
        <v>10.9</v>
      </c>
      <c r="AH28" s="61"/>
      <c r="AI28" s="61"/>
      <c r="AJ28" s="61"/>
      <c r="AK28" s="61"/>
      <c r="AL28" s="61"/>
      <c r="AM28" s="61"/>
      <c r="AN28" s="61">
        <f>AG28</f>
        <v>10.9</v>
      </c>
      <c r="AO28" s="61">
        <f>AN28</f>
        <v>10.9</v>
      </c>
      <c r="AP28" s="61">
        <v>2.2999999999999998</v>
      </c>
      <c r="AQ28" s="61">
        <v>0</v>
      </c>
      <c r="AR28" s="60"/>
      <c r="AS28" s="60"/>
      <c r="AT28" s="60"/>
      <c r="AU28" s="60"/>
      <c r="AV28" s="71"/>
      <c r="AW28" s="61">
        <v>10.9</v>
      </c>
      <c r="AX28" s="61"/>
      <c r="AY28" s="61"/>
      <c r="AZ28" s="61"/>
      <c r="BA28" s="61"/>
      <c r="BB28" s="61"/>
      <c r="BC28" s="61"/>
      <c r="BD28" s="61">
        <f>AW28</f>
        <v>10.9</v>
      </c>
      <c r="BE28" s="61">
        <f>BD28</f>
        <v>10.9</v>
      </c>
      <c r="BF28" s="61">
        <v>2.2999999999999998</v>
      </c>
      <c r="BG28" s="61">
        <v>0</v>
      </c>
      <c r="BH28" s="60"/>
      <c r="BI28" s="60"/>
      <c r="BJ28" s="60"/>
      <c r="BK28" s="60"/>
      <c r="BL28" s="71"/>
      <c r="BM28" s="61">
        <v>10.9</v>
      </c>
      <c r="BN28" s="61"/>
      <c r="BO28" s="61"/>
      <c r="BP28" s="61"/>
      <c r="BQ28" s="61"/>
      <c r="BR28" s="61"/>
      <c r="BS28" s="61"/>
      <c r="BT28" s="61">
        <f>BM28</f>
        <v>10.9</v>
      </c>
      <c r="BU28" s="61">
        <f>BT28</f>
        <v>10.9</v>
      </c>
      <c r="BV28" s="61">
        <v>2.2999999999999998</v>
      </c>
      <c r="BW28" s="61">
        <v>0</v>
      </c>
      <c r="BX28" s="104"/>
      <c r="BY28" s="94"/>
      <c r="BZ28" s="94"/>
      <c r="CA28" s="94"/>
      <c r="CB28" s="94"/>
    </row>
    <row r="29" spans="1:80" ht="30.75" x14ac:dyDescent="0.2">
      <c r="A29" s="129" t="s">
        <v>12</v>
      </c>
      <c r="B29" s="12" t="s">
        <v>13</v>
      </c>
      <c r="C29" s="43" t="s">
        <v>13</v>
      </c>
      <c r="D29" s="57" t="s">
        <v>135</v>
      </c>
      <c r="E29" s="128" t="s">
        <v>12</v>
      </c>
      <c r="F29" s="62">
        <v>188718528</v>
      </c>
      <c r="G29" s="127" t="s">
        <v>70</v>
      </c>
      <c r="H29" s="61"/>
      <c r="I29" s="61"/>
      <c r="J29" s="61"/>
      <c r="K29" s="61"/>
      <c r="L29" s="60"/>
      <c r="M29" s="60"/>
      <c r="N29" s="60"/>
      <c r="O29" s="60"/>
      <c r="P29" s="71"/>
      <c r="Q29" s="61">
        <v>0.6</v>
      </c>
      <c r="R29" s="61"/>
      <c r="S29" s="61"/>
      <c r="T29" s="61"/>
      <c r="U29" s="61"/>
      <c r="V29" s="61"/>
      <c r="W29" s="61"/>
      <c r="X29" s="61">
        <f>Q29</f>
        <v>0.6</v>
      </c>
      <c r="Y29" s="61">
        <f>Q29</f>
        <v>0.6</v>
      </c>
      <c r="Z29" s="61">
        <v>0.4</v>
      </c>
      <c r="AA29" s="61">
        <v>0</v>
      </c>
      <c r="AB29" s="61"/>
      <c r="AC29" s="61"/>
      <c r="AD29" s="61"/>
      <c r="AE29" s="61"/>
      <c r="AF29" s="61"/>
      <c r="AG29" s="61">
        <v>0.7</v>
      </c>
      <c r="AH29" s="61"/>
      <c r="AI29" s="61"/>
      <c r="AJ29" s="61"/>
      <c r="AK29" s="61"/>
      <c r="AL29" s="61"/>
      <c r="AM29" s="61"/>
      <c r="AN29" s="63">
        <f>AG29</f>
        <v>0.7</v>
      </c>
      <c r="AO29" s="63">
        <f>AG29</f>
        <v>0.7</v>
      </c>
      <c r="AP29" s="63">
        <v>0.5</v>
      </c>
      <c r="AQ29" s="63">
        <v>0</v>
      </c>
      <c r="AR29" s="61"/>
      <c r="AS29" s="61"/>
      <c r="AT29" s="61"/>
      <c r="AU29" s="61"/>
      <c r="AV29" s="61"/>
      <c r="AW29" s="61">
        <v>0.7</v>
      </c>
      <c r="AX29" s="61"/>
      <c r="AY29" s="61"/>
      <c r="AZ29" s="61"/>
      <c r="BA29" s="61"/>
      <c r="BB29" s="61"/>
      <c r="BC29" s="61"/>
      <c r="BD29" s="63">
        <f>AW29</f>
        <v>0.7</v>
      </c>
      <c r="BE29" s="63">
        <f>AW29</f>
        <v>0.7</v>
      </c>
      <c r="BF29" s="63">
        <v>0.5</v>
      </c>
      <c r="BG29" s="63">
        <v>0</v>
      </c>
      <c r="BH29" s="61"/>
      <c r="BI29" s="61"/>
      <c r="BJ29" s="61"/>
      <c r="BK29" s="61"/>
      <c r="BL29" s="61"/>
      <c r="BM29" s="61">
        <v>0.7</v>
      </c>
      <c r="BN29" s="61"/>
      <c r="BO29" s="61"/>
      <c r="BP29" s="61"/>
      <c r="BQ29" s="61"/>
      <c r="BR29" s="61"/>
      <c r="BS29" s="61"/>
      <c r="BT29" s="63">
        <v>0.7</v>
      </c>
      <c r="BU29" s="63">
        <v>0.7</v>
      </c>
      <c r="BV29" s="63">
        <v>0.5</v>
      </c>
      <c r="BW29" s="63">
        <v>0</v>
      </c>
      <c r="BX29" s="104"/>
      <c r="BY29" s="94"/>
      <c r="BZ29" s="94"/>
      <c r="CA29" s="94"/>
      <c r="CB29" s="94"/>
    </row>
    <row r="30" spans="1:80" ht="36.75" customHeight="1" x14ac:dyDescent="0.2">
      <c r="A30" s="129" t="s">
        <v>12</v>
      </c>
      <c r="B30" s="12" t="s">
        <v>13</v>
      </c>
      <c r="C30" s="43" t="s">
        <v>14</v>
      </c>
      <c r="D30" s="57" t="s">
        <v>114</v>
      </c>
      <c r="E30" s="128" t="s">
        <v>12</v>
      </c>
      <c r="F30" s="62">
        <v>188718528</v>
      </c>
      <c r="G30" s="127" t="s">
        <v>70</v>
      </c>
      <c r="H30" s="61"/>
      <c r="I30" s="61"/>
      <c r="J30" s="61"/>
      <c r="K30" s="61"/>
      <c r="L30" s="61"/>
      <c r="M30" s="61"/>
      <c r="N30" s="61"/>
      <c r="O30" s="61"/>
      <c r="P30" s="71"/>
      <c r="Q30" s="61">
        <v>0.4</v>
      </c>
      <c r="R30" s="61"/>
      <c r="S30" s="61"/>
      <c r="T30" s="61"/>
      <c r="U30" s="61"/>
      <c r="V30" s="61"/>
      <c r="W30" s="61"/>
      <c r="X30" s="61">
        <f>Q30</f>
        <v>0.4</v>
      </c>
      <c r="Y30" s="61">
        <f>Q30</f>
        <v>0.4</v>
      </c>
      <c r="Z30" s="61">
        <v>0.3</v>
      </c>
      <c r="AA30" s="61">
        <v>0</v>
      </c>
      <c r="AB30" s="61"/>
      <c r="AC30" s="61"/>
      <c r="AD30" s="61"/>
      <c r="AE30" s="61"/>
      <c r="AF30" s="61"/>
      <c r="AG30" s="61">
        <v>0.6</v>
      </c>
      <c r="AH30" s="61"/>
      <c r="AI30" s="61"/>
      <c r="AJ30" s="61"/>
      <c r="AK30" s="61"/>
      <c r="AL30" s="61"/>
      <c r="AM30" s="61"/>
      <c r="AN30" s="63">
        <f>AG30</f>
        <v>0.6</v>
      </c>
      <c r="AO30" s="63">
        <f>AN30</f>
        <v>0.6</v>
      </c>
      <c r="AP30" s="63">
        <v>0.4</v>
      </c>
      <c r="AQ30" s="63">
        <v>0</v>
      </c>
      <c r="AR30" s="61"/>
      <c r="AS30" s="61"/>
      <c r="AT30" s="61"/>
      <c r="AU30" s="61"/>
      <c r="AV30" s="61"/>
      <c r="AW30" s="61">
        <v>0.6</v>
      </c>
      <c r="AX30" s="61"/>
      <c r="AY30" s="61"/>
      <c r="AZ30" s="61"/>
      <c r="BA30" s="61"/>
      <c r="BB30" s="61"/>
      <c r="BC30" s="61"/>
      <c r="BD30" s="63">
        <f>AW30</f>
        <v>0.6</v>
      </c>
      <c r="BE30" s="63">
        <f>AW30</f>
        <v>0.6</v>
      </c>
      <c r="BF30" s="63">
        <v>0.4</v>
      </c>
      <c r="BG30" s="63">
        <v>0</v>
      </c>
      <c r="BH30" s="61"/>
      <c r="BI30" s="61"/>
      <c r="BJ30" s="61"/>
      <c r="BK30" s="61"/>
      <c r="BL30" s="61"/>
      <c r="BM30" s="61">
        <v>0.6</v>
      </c>
      <c r="BN30" s="61"/>
      <c r="BO30" s="61"/>
      <c r="BP30" s="61"/>
      <c r="BQ30" s="61"/>
      <c r="BR30" s="61"/>
      <c r="BS30" s="61"/>
      <c r="BT30" s="63">
        <v>0.6</v>
      </c>
      <c r="BU30" s="63">
        <v>0.6</v>
      </c>
      <c r="BV30" s="63">
        <v>0.4</v>
      </c>
      <c r="BW30" s="63">
        <v>0</v>
      </c>
      <c r="BX30" s="104"/>
      <c r="BY30" s="94"/>
      <c r="BZ30" s="94"/>
      <c r="CA30" s="94"/>
      <c r="CB30" s="94"/>
    </row>
    <row r="31" spans="1:80" ht="24" x14ac:dyDescent="0.2">
      <c r="A31" s="240" t="s">
        <v>12</v>
      </c>
      <c r="B31" s="241" t="s">
        <v>13</v>
      </c>
      <c r="C31" s="242" t="s">
        <v>15</v>
      </c>
      <c r="D31" s="243" t="s">
        <v>131</v>
      </c>
      <c r="E31" s="229" t="s">
        <v>12</v>
      </c>
      <c r="F31" s="230">
        <v>188718528</v>
      </c>
      <c r="G31" s="245" t="s">
        <v>70</v>
      </c>
      <c r="H31" s="61"/>
      <c r="I31" s="61"/>
      <c r="J31" s="61"/>
      <c r="K31" s="61"/>
      <c r="L31" s="61"/>
      <c r="M31" s="61"/>
      <c r="N31" s="61"/>
      <c r="O31" s="61"/>
      <c r="P31" s="69"/>
      <c r="Q31" s="61">
        <v>26.3</v>
      </c>
      <c r="R31" s="61"/>
      <c r="S31" s="61"/>
      <c r="T31" s="61"/>
      <c r="U31" s="61"/>
      <c r="V31" s="61"/>
      <c r="W31" s="61"/>
      <c r="X31" s="61">
        <f>Q31</f>
        <v>26.3</v>
      </c>
      <c r="Y31" s="61">
        <f>Q31</f>
        <v>26.3</v>
      </c>
      <c r="Z31" s="61">
        <v>18.2</v>
      </c>
      <c r="AA31" s="61">
        <v>0</v>
      </c>
      <c r="AB31" s="61"/>
      <c r="AC31" s="61"/>
      <c r="AD31" s="61"/>
      <c r="AE31" s="61"/>
      <c r="AF31" s="69"/>
      <c r="AG31" s="61">
        <v>26.3</v>
      </c>
      <c r="AH31" s="61"/>
      <c r="AI31" s="61"/>
      <c r="AJ31" s="61"/>
      <c r="AK31" s="61"/>
      <c r="AL31" s="61"/>
      <c r="AM31" s="61"/>
      <c r="AN31" s="61">
        <f>AG31</f>
        <v>26.3</v>
      </c>
      <c r="AO31" s="61">
        <f>AG31</f>
        <v>26.3</v>
      </c>
      <c r="AP31" s="61">
        <v>18.2</v>
      </c>
      <c r="AQ31" s="61">
        <v>0</v>
      </c>
      <c r="AR31" s="61"/>
      <c r="AS31" s="61"/>
      <c r="AT31" s="61"/>
      <c r="AU31" s="61"/>
      <c r="AV31" s="69"/>
      <c r="AW31" s="61">
        <v>26.3</v>
      </c>
      <c r="AX31" s="61"/>
      <c r="AY31" s="61"/>
      <c r="AZ31" s="61"/>
      <c r="BA31" s="61"/>
      <c r="BB31" s="61"/>
      <c r="BC31" s="61"/>
      <c r="BD31" s="61">
        <f>AW31</f>
        <v>26.3</v>
      </c>
      <c r="BE31" s="61">
        <f>AW31</f>
        <v>26.3</v>
      </c>
      <c r="BF31" s="61">
        <v>18.2</v>
      </c>
      <c r="BG31" s="61">
        <v>0</v>
      </c>
      <c r="BH31" s="61"/>
      <c r="BI31" s="61"/>
      <c r="BJ31" s="61"/>
      <c r="BK31" s="61"/>
      <c r="BL31" s="69"/>
      <c r="BM31" s="61">
        <v>26.3</v>
      </c>
      <c r="BN31" s="61"/>
      <c r="BO31" s="61"/>
      <c r="BP31" s="61"/>
      <c r="BQ31" s="61"/>
      <c r="BR31" s="61"/>
      <c r="BS31" s="61"/>
      <c r="BT31" s="61">
        <f>BM31</f>
        <v>26.3</v>
      </c>
      <c r="BU31" s="61">
        <f>BM31</f>
        <v>26.3</v>
      </c>
      <c r="BV31" s="61">
        <v>18.2</v>
      </c>
      <c r="BW31" s="61">
        <v>0</v>
      </c>
      <c r="BX31" s="158" t="s">
        <v>176</v>
      </c>
      <c r="BY31" s="172">
        <v>4132</v>
      </c>
      <c r="BZ31" s="172">
        <v>4132</v>
      </c>
      <c r="CA31" s="172">
        <v>4132</v>
      </c>
      <c r="CB31" s="172">
        <v>4132</v>
      </c>
    </row>
    <row r="32" spans="1:80" ht="24" x14ac:dyDescent="0.2">
      <c r="A32" s="240"/>
      <c r="B32" s="241"/>
      <c r="C32" s="242"/>
      <c r="D32" s="243"/>
      <c r="E32" s="229"/>
      <c r="F32" s="230"/>
      <c r="G32" s="245"/>
      <c r="H32" s="61"/>
      <c r="I32" s="61"/>
      <c r="J32" s="61"/>
      <c r="K32" s="61"/>
      <c r="L32" s="61"/>
      <c r="M32" s="61"/>
      <c r="N32" s="61"/>
      <c r="O32" s="61"/>
      <c r="P32" s="69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9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9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9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186" t="s">
        <v>175</v>
      </c>
      <c r="BY32" s="187">
        <v>4357</v>
      </c>
      <c r="BZ32" s="187">
        <v>4357</v>
      </c>
      <c r="CA32" s="187">
        <v>4357</v>
      </c>
      <c r="CB32" s="187">
        <v>4357</v>
      </c>
    </row>
    <row r="33" spans="1:80" ht="31.5" customHeight="1" x14ac:dyDescent="0.2">
      <c r="A33" s="240"/>
      <c r="B33" s="241"/>
      <c r="C33" s="242"/>
      <c r="D33" s="244"/>
      <c r="E33" s="229"/>
      <c r="F33" s="230"/>
      <c r="G33" s="2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159" t="s">
        <v>162</v>
      </c>
      <c r="BY33" s="168">
        <v>929</v>
      </c>
      <c r="BZ33" s="168">
        <v>916</v>
      </c>
      <c r="CA33" s="168">
        <v>942</v>
      </c>
      <c r="CB33" s="168">
        <v>942</v>
      </c>
    </row>
    <row r="34" spans="1:80" ht="24" x14ac:dyDescent="0.2">
      <c r="A34" s="240"/>
      <c r="B34" s="241"/>
      <c r="C34" s="242"/>
      <c r="D34" s="244"/>
      <c r="E34" s="229"/>
      <c r="F34" s="230"/>
      <c r="G34" s="245"/>
      <c r="H34" s="61"/>
      <c r="I34" s="61"/>
      <c r="J34" s="61"/>
      <c r="K34" s="61"/>
      <c r="L34" s="61"/>
      <c r="M34" s="61"/>
      <c r="N34" s="61"/>
      <c r="O34" s="61"/>
      <c r="P34" s="69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3"/>
      <c r="AO34" s="63"/>
      <c r="AP34" s="63"/>
      <c r="AQ34" s="64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3"/>
      <c r="BE34" s="63"/>
      <c r="BF34" s="63"/>
      <c r="BG34" s="64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3"/>
      <c r="BU34" s="63"/>
      <c r="BV34" s="63"/>
      <c r="BW34" s="64"/>
      <c r="BX34" s="159" t="s">
        <v>163</v>
      </c>
      <c r="BY34" s="151">
        <v>2482</v>
      </c>
      <c r="BZ34" s="151">
        <v>2478</v>
      </c>
      <c r="CA34" s="151">
        <v>2482</v>
      </c>
      <c r="CB34" s="151">
        <v>2482</v>
      </c>
    </row>
    <row r="35" spans="1:80" ht="41.25" customHeight="1" x14ac:dyDescent="0.2">
      <c r="A35" s="129" t="s">
        <v>12</v>
      </c>
      <c r="B35" s="12" t="s">
        <v>13</v>
      </c>
      <c r="C35" s="43" t="s">
        <v>36</v>
      </c>
      <c r="D35" s="57" t="s">
        <v>142</v>
      </c>
      <c r="E35" s="128" t="s">
        <v>12</v>
      </c>
      <c r="F35" s="62">
        <v>188718528</v>
      </c>
      <c r="G35" s="127" t="s">
        <v>71</v>
      </c>
      <c r="H35" s="61"/>
      <c r="I35" s="61"/>
      <c r="J35" s="61"/>
      <c r="K35" s="61"/>
      <c r="L35" s="60"/>
      <c r="M35" s="60"/>
      <c r="N35" s="60"/>
      <c r="O35" s="60"/>
      <c r="P35" s="60"/>
      <c r="Q35" s="61">
        <v>9</v>
      </c>
      <c r="R35" s="61"/>
      <c r="S35" s="61"/>
      <c r="T35" s="61"/>
      <c r="U35" s="61"/>
      <c r="V35" s="61"/>
      <c r="W35" s="61"/>
      <c r="X35" s="61">
        <f>SUM(P35:Q35)</f>
        <v>9</v>
      </c>
      <c r="Y35" s="61">
        <f>X35</f>
        <v>9</v>
      </c>
      <c r="Z35" s="61">
        <v>6.2</v>
      </c>
      <c r="AA35" s="61">
        <v>0</v>
      </c>
      <c r="AB35" s="60"/>
      <c r="AC35" s="60"/>
      <c r="AD35" s="60"/>
      <c r="AE35" s="60"/>
      <c r="AF35" s="60"/>
      <c r="AG35" s="61">
        <v>9</v>
      </c>
      <c r="AH35" s="61"/>
      <c r="AI35" s="61"/>
      <c r="AJ35" s="61"/>
      <c r="AK35" s="61"/>
      <c r="AL35" s="61"/>
      <c r="AM35" s="61"/>
      <c r="AN35" s="61">
        <f>SUM(AF35:AG35)</f>
        <v>9</v>
      </c>
      <c r="AO35" s="61">
        <f>AN35</f>
        <v>9</v>
      </c>
      <c r="AP35" s="61">
        <v>6.2</v>
      </c>
      <c r="AQ35" s="61">
        <v>0</v>
      </c>
      <c r="AR35" s="60"/>
      <c r="AS35" s="60"/>
      <c r="AT35" s="60"/>
      <c r="AU35" s="60"/>
      <c r="AV35" s="60"/>
      <c r="AW35" s="61">
        <v>9</v>
      </c>
      <c r="AX35" s="61"/>
      <c r="AY35" s="61"/>
      <c r="AZ35" s="61"/>
      <c r="BA35" s="61"/>
      <c r="BB35" s="61"/>
      <c r="BC35" s="61"/>
      <c r="BD35" s="61">
        <f>SUM(AV35:AW35)</f>
        <v>9</v>
      </c>
      <c r="BE35" s="61">
        <f>BD35</f>
        <v>9</v>
      </c>
      <c r="BF35" s="61">
        <v>6.2</v>
      </c>
      <c r="BG35" s="61">
        <v>0</v>
      </c>
      <c r="BH35" s="60"/>
      <c r="BI35" s="60"/>
      <c r="BJ35" s="60"/>
      <c r="BK35" s="60"/>
      <c r="BL35" s="60"/>
      <c r="BM35" s="61">
        <v>9</v>
      </c>
      <c r="BN35" s="61"/>
      <c r="BO35" s="61"/>
      <c r="BP35" s="61"/>
      <c r="BQ35" s="61"/>
      <c r="BR35" s="61"/>
      <c r="BS35" s="61"/>
      <c r="BT35" s="61">
        <f>SUM(BL35:BM35)</f>
        <v>9</v>
      </c>
      <c r="BU35" s="61">
        <f>BT35</f>
        <v>9</v>
      </c>
      <c r="BV35" s="61">
        <v>6.2</v>
      </c>
      <c r="BW35" s="61">
        <v>0</v>
      </c>
      <c r="BX35" s="158" t="s">
        <v>161</v>
      </c>
      <c r="BY35" s="169">
        <v>381.68</v>
      </c>
      <c r="BZ35" s="169">
        <v>381.68</v>
      </c>
      <c r="CA35" s="169">
        <v>381.68</v>
      </c>
      <c r="CB35" s="169">
        <v>381.68</v>
      </c>
    </row>
    <row r="36" spans="1:80" ht="30.75" x14ac:dyDescent="0.2">
      <c r="A36" s="129" t="s">
        <v>12</v>
      </c>
      <c r="B36" s="12" t="s">
        <v>13</v>
      </c>
      <c r="C36" s="43" t="s">
        <v>37</v>
      </c>
      <c r="D36" s="130" t="s">
        <v>143</v>
      </c>
      <c r="E36" s="128" t="s">
        <v>13</v>
      </c>
      <c r="F36" s="62">
        <v>188718528</v>
      </c>
      <c r="G36" s="127" t="s">
        <v>71</v>
      </c>
      <c r="H36" s="61"/>
      <c r="I36" s="61"/>
      <c r="J36" s="61"/>
      <c r="K36" s="61"/>
      <c r="L36" s="61"/>
      <c r="M36" s="61"/>
      <c r="N36" s="61"/>
      <c r="O36" s="61"/>
      <c r="P36" s="69"/>
      <c r="Q36" s="61">
        <v>15.8</v>
      </c>
      <c r="R36" s="61"/>
      <c r="S36" s="61"/>
      <c r="T36" s="61"/>
      <c r="U36" s="61"/>
      <c r="V36" s="61"/>
      <c r="W36" s="61"/>
      <c r="X36" s="61">
        <f>Q36</f>
        <v>15.8</v>
      </c>
      <c r="Y36" s="61">
        <f>Q36</f>
        <v>15.8</v>
      </c>
      <c r="Z36" s="61">
        <v>9.8000000000000007</v>
      </c>
      <c r="AA36" s="61">
        <v>0</v>
      </c>
      <c r="AB36" s="61"/>
      <c r="AC36" s="61"/>
      <c r="AD36" s="61"/>
      <c r="AE36" s="61"/>
      <c r="AF36" s="61"/>
      <c r="AG36" s="61">
        <v>16.8</v>
      </c>
      <c r="AH36" s="61"/>
      <c r="AI36" s="61"/>
      <c r="AJ36" s="61"/>
      <c r="AK36" s="61"/>
      <c r="AL36" s="61"/>
      <c r="AM36" s="61"/>
      <c r="AN36" s="61">
        <f>AG36</f>
        <v>16.8</v>
      </c>
      <c r="AO36" s="61">
        <f>AN36</f>
        <v>16.8</v>
      </c>
      <c r="AP36" s="61">
        <v>9.8000000000000007</v>
      </c>
      <c r="AQ36" s="61">
        <v>0</v>
      </c>
      <c r="AR36" s="61"/>
      <c r="AS36" s="61"/>
      <c r="AT36" s="61"/>
      <c r="AU36" s="61"/>
      <c r="AV36" s="61"/>
      <c r="AW36" s="61">
        <v>16.8</v>
      </c>
      <c r="AX36" s="61"/>
      <c r="AY36" s="61"/>
      <c r="AZ36" s="61"/>
      <c r="BA36" s="61"/>
      <c r="BB36" s="61"/>
      <c r="BC36" s="61"/>
      <c r="BD36" s="61">
        <f>AW36</f>
        <v>16.8</v>
      </c>
      <c r="BE36" s="61">
        <f>AW36</f>
        <v>16.8</v>
      </c>
      <c r="BF36" s="61">
        <v>9.8000000000000007</v>
      </c>
      <c r="BG36" s="61">
        <v>0</v>
      </c>
      <c r="BH36" s="61"/>
      <c r="BI36" s="61"/>
      <c r="BJ36" s="61"/>
      <c r="BK36" s="61"/>
      <c r="BL36" s="61"/>
      <c r="BM36" s="61">
        <v>16.8</v>
      </c>
      <c r="BN36" s="61"/>
      <c r="BO36" s="61"/>
      <c r="BP36" s="61"/>
      <c r="BQ36" s="61"/>
      <c r="BR36" s="61"/>
      <c r="BS36" s="61"/>
      <c r="BT36" s="61">
        <f>BM36</f>
        <v>16.8</v>
      </c>
      <c r="BU36" s="61">
        <f>BM36</f>
        <v>16.8</v>
      </c>
      <c r="BV36" s="61">
        <v>9.8000000000000007</v>
      </c>
      <c r="BW36" s="61">
        <v>0</v>
      </c>
      <c r="BX36" s="159" t="s">
        <v>100</v>
      </c>
      <c r="BY36" s="173">
        <v>3</v>
      </c>
      <c r="BZ36" s="174">
        <v>3</v>
      </c>
      <c r="CA36" s="173">
        <v>3</v>
      </c>
      <c r="CB36" s="173">
        <v>3</v>
      </c>
    </row>
    <row r="37" spans="1:80" ht="30.75" x14ac:dyDescent="0.2">
      <c r="A37" s="129" t="s">
        <v>12</v>
      </c>
      <c r="B37" s="12" t="s">
        <v>13</v>
      </c>
      <c r="C37" s="43" t="s">
        <v>39</v>
      </c>
      <c r="D37" s="57" t="s">
        <v>168</v>
      </c>
      <c r="E37" s="128" t="s">
        <v>12</v>
      </c>
      <c r="F37" s="62">
        <v>188718528</v>
      </c>
      <c r="G37" s="127" t="s">
        <v>71</v>
      </c>
      <c r="H37" s="61"/>
      <c r="I37" s="61"/>
      <c r="J37" s="61"/>
      <c r="K37" s="61"/>
      <c r="L37" s="61"/>
      <c r="M37" s="61"/>
      <c r="N37" s="61"/>
      <c r="O37" s="61"/>
      <c r="P37" s="69"/>
      <c r="Q37" s="61">
        <v>7.07</v>
      </c>
      <c r="R37" s="61"/>
      <c r="S37" s="61"/>
      <c r="T37" s="61"/>
      <c r="U37" s="61"/>
      <c r="V37" s="61"/>
      <c r="W37" s="61"/>
      <c r="X37" s="61">
        <f>7.1</f>
        <v>7.1</v>
      </c>
      <c r="Y37" s="61">
        <f>Q37</f>
        <v>7.07</v>
      </c>
      <c r="Z37" s="61">
        <v>5.4</v>
      </c>
      <c r="AA37" s="61">
        <v>0</v>
      </c>
      <c r="AB37" s="61"/>
      <c r="AC37" s="61"/>
      <c r="AD37" s="61"/>
      <c r="AE37" s="61"/>
      <c r="AF37" s="69"/>
      <c r="AG37" s="61">
        <v>7.07</v>
      </c>
      <c r="AH37" s="61"/>
      <c r="AI37" s="61"/>
      <c r="AJ37" s="61"/>
      <c r="AK37" s="61"/>
      <c r="AL37" s="61"/>
      <c r="AM37" s="61"/>
      <c r="AN37" s="61">
        <f>7.1</f>
        <v>7.1</v>
      </c>
      <c r="AO37" s="61">
        <f>AG37</f>
        <v>7.07</v>
      </c>
      <c r="AP37" s="61">
        <v>5.4</v>
      </c>
      <c r="AQ37" s="61">
        <v>0</v>
      </c>
      <c r="AR37" s="61"/>
      <c r="AS37" s="61"/>
      <c r="AT37" s="61"/>
      <c r="AU37" s="61"/>
      <c r="AV37" s="69"/>
      <c r="AW37" s="61">
        <v>7.07</v>
      </c>
      <c r="AX37" s="61"/>
      <c r="AY37" s="61"/>
      <c r="AZ37" s="61"/>
      <c r="BA37" s="61"/>
      <c r="BB37" s="61"/>
      <c r="BC37" s="61"/>
      <c r="BD37" s="61">
        <f>7.1</f>
        <v>7.1</v>
      </c>
      <c r="BE37" s="61">
        <f>AW37</f>
        <v>7.07</v>
      </c>
      <c r="BF37" s="61">
        <v>5.4</v>
      </c>
      <c r="BG37" s="61">
        <v>0</v>
      </c>
      <c r="BH37" s="61"/>
      <c r="BI37" s="61"/>
      <c r="BJ37" s="61"/>
      <c r="BK37" s="61"/>
      <c r="BL37" s="69"/>
      <c r="BM37" s="61">
        <v>7.07</v>
      </c>
      <c r="BN37" s="61"/>
      <c r="BO37" s="61"/>
      <c r="BP37" s="61"/>
      <c r="BQ37" s="61"/>
      <c r="BR37" s="61"/>
      <c r="BS37" s="61"/>
      <c r="BT37" s="61">
        <f>7.1</f>
        <v>7.1</v>
      </c>
      <c r="BU37" s="61">
        <f>BM37</f>
        <v>7.07</v>
      </c>
      <c r="BV37" s="61">
        <v>5.4</v>
      </c>
      <c r="BW37" s="61">
        <v>0</v>
      </c>
      <c r="BX37" s="175"/>
      <c r="BY37" s="175"/>
      <c r="BZ37" s="175"/>
      <c r="CA37" s="175"/>
      <c r="CB37" s="175"/>
    </row>
    <row r="38" spans="1:80" ht="24" x14ac:dyDescent="0.2">
      <c r="A38" s="240" t="s">
        <v>12</v>
      </c>
      <c r="B38" s="241" t="s">
        <v>13</v>
      </c>
      <c r="C38" s="242" t="s">
        <v>40</v>
      </c>
      <c r="D38" s="243" t="s">
        <v>77</v>
      </c>
      <c r="E38" s="229" t="s">
        <v>13</v>
      </c>
      <c r="F38" s="230">
        <v>188718528</v>
      </c>
      <c r="G38" s="245" t="s">
        <v>71</v>
      </c>
      <c r="H38" s="61"/>
      <c r="I38" s="61"/>
      <c r="J38" s="61"/>
      <c r="K38" s="61"/>
      <c r="L38" s="61"/>
      <c r="M38" s="61"/>
      <c r="N38" s="61"/>
      <c r="O38" s="61"/>
      <c r="P38" s="69"/>
      <c r="Q38" s="61">
        <v>4.0999999999999996</v>
      </c>
      <c r="R38" s="61"/>
      <c r="S38" s="61"/>
      <c r="T38" s="61"/>
      <c r="U38" s="61"/>
      <c r="V38" s="61"/>
      <c r="W38" s="61"/>
      <c r="X38" s="61">
        <f>Q38</f>
        <v>4.0999999999999996</v>
      </c>
      <c r="Y38" s="61">
        <f>Q38</f>
        <v>4.0999999999999996</v>
      </c>
      <c r="Z38" s="61">
        <v>2.8</v>
      </c>
      <c r="AA38" s="61">
        <v>0</v>
      </c>
      <c r="AB38" s="61"/>
      <c r="AC38" s="61"/>
      <c r="AD38" s="61"/>
      <c r="AE38" s="61"/>
      <c r="AF38" s="61"/>
      <c r="AG38" s="61">
        <v>5.0999999999999996</v>
      </c>
      <c r="AH38" s="61"/>
      <c r="AI38" s="61"/>
      <c r="AJ38" s="61"/>
      <c r="AK38" s="61"/>
      <c r="AL38" s="61"/>
      <c r="AM38" s="61"/>
      <c r="AN38" s="63">
        <f>AG38</f>
        <v>5.0999999999999996</v>
      </c>
      <c r="AO38" s="63">
        <f>AG38</f>
        <v>5.0999999999999996</v>
      </c>
      <c r="AP38" s="63">
        <v>2.9</v>
      </c>
      <c r="AQ38" s="64">
        <v>0</v>
      </c>
      <c r="AR38" s="61"/>
      <c r="AS38" s="61"/>
      <c r="AT38" s="61"/>
      <c r="AU38" s="61"/>
      <c r="AV38" s="61"/>
      <c r="AW38" s="61">
        <v>5.0999999999999996</v>
      </c>
      <c r="AX38" s="61"/>
      <c r="AY38" s="61"/>
      <c r="AZ38" s="61"/>
      <c r="BA38" s="61"/>
      <c r="BB38" s="61"/>
      <c r="BC38" s="61"/>
      <c r="BD38" s="63">
        <f>AW38</f>
        <v>5.0999999999999996</v>
      </c>
      <c r="BE38" s="63">
        <f>BD38</f>
        <v>5.0999999999999996</v>
      </c>
      <c r="BF38" s="63">
        <v>2.9</v>
      </c>
      <c r="BG38" s="64">
        <v>0</v>
      </c>
      <c r="BH38" s="61"/>
      <c r="BI38" s="61"/>
      <c r="BJ38" s="61"/>
      <c r="BK38" s="61"/>
      <c r="BL38" s="61"/>
      <c r="BM38" s="61">
        <v>5.0999999999999996</v>
      </c>
      <c r="BN38" s="61"/>
      <c r="BO38" s="61"/>
      <c r="BP38" s="61"/>
      <c r="BQ38" s="61"/>
      <c r="BR38" s="61"/>
      <c r="BS38" s="61"/>
      <c r="BT38" s="63">
        <f>BM38</f>
        <v>5.0999999999999996</v>
      </c>
      <c r="BU38" s="63">
        <f>BT38</f>
        <v>5.0999999999999996</v>
      </c>
      <c r="BV38" s="63">
        <v>2.9</v>
      </c>
      <c r="BW38" s="64">
        <v>0</v>
      </c>
      <c r="BX38" s="159" t="s">
        <v>98</v>
      </c>
      <c r="BY38" s="173">
        <v>1</v>
      </c>
      <c r="BZ38" s="174">
        <v>1</v>
      </c>
      <c r="CA38" s="173">
        <v>1</v>
      </c>
      <c r="CB38" s="173">
        <v>1</v>
      </c>
    </row>
    <row r="39" spans="1:80" ht="24" x14ac:dyDescent="0.2">
      <c r="A39" s="240"/>
      <c r="B39" s="241"/>
      <c r="C39" s="242"/>
      <c r="D39" s="243"/>
      <c r="E39" s="229"/>
      <c r="F39" s="230"/>
      <c r="G39" s="2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159" t="s">
        <v>99</v>
      </c>
      <c r="BY39" s="176">
        <v>2</v>
      </c>
      <c r="BZ39" s="177">
        <v>2</v>
      </c>
      <c r="CA39" s="176">
        <v>2</v>
      </c>
      <c r="CB39" s="176">
        <v>2</v>
      </c>
    </row>
    <row r="40" spans="1:80" s="19" customFormat="1" ht="14.25" customHeight="1" x14ac:dyDescent="0.2">
      <c r="A40" s="15" t="s">
        <v>12</v>
      </c>
      <c r="B40" s="16" t="s">
        <v>13</v>
      </c>
      <c r="C40" s="246" t="s">
        <v>16</v>
      </c>
      <c r="D40" s="246"/>
      <c r="E40" s="246"/>
      <c r="F40" s="246"/>
      <c r="G40" s="246"/>
      <c r="H40" s="21">
        <f>SUM(H28:H37)</f>
        <v>0</v>
      </c>
      <c r="I40" s="21">
        <f>SUM(I28:I37)</f>
        <v>0</v>
      </c>
      <c r="J40" s="21">
        <f>SUM(J28:J37)</f>
        <v>0</v>
      </c>
      <c r="K40" s="21">
        <f>SUM(K28:K37)</f>
        <v>0</v>
      </c>
      <c r="L40" s="21"/>
      <c r="M40" s="21"/>
      <c r="N40" s="21"/>
      <c r="O40" s="21"/>
      <c r="P40" s="21"/>
      <c r="Q40" s="21">
        <f>SUM(Q28:Q39)</f>
        <v>74.169999999999987</v>
      </c>
      <c r="R40" s="21"/>
      <c r="S40" s="21"/>
      <c r="T40" s="21"/>
      <c r="U40" s="21"/>
      <c r="V40" s="21"/>
      <c r="W40" s="21"/>
      <c r="X40" s="21">
        <f>SUM(X28:X39)</f>
        <v>74.199999999999989</v>
      </c>
      <c r="Y40" s="21">
        <f>SUM(Y28:Y39)</f>
        <v>74.169999999999987</v>
      </c>
      <c r="Z40" s="21">
        <f>SUM(Z28:Z39)</f>
        <v>45.4</v>
      </c>
      <c r="AA40" s="21">
        <f>SUM(AA28:AA39)</f>
        <v>0</v>
      </c>
      <c r="AB40" s="21"/>
      <c r="AC40" s="21"/>
      <c r="AD40" s="21"/>
      <c r="AE40" s="21"/>
      <c r="AF40" s="21"/>
      <c r="AG40" s="21">
        <f>SUM(AG28:AG39)</f>
        <v>76.47</v>
      </c>
      <c r="AH40" s="21"/>
      <c r="AI40" s="21"/>
      <c r="AJ40" s="21"/>
      <c r="AK40" s="21"/>
      <c r="AL40" s="21"/>
      <c r="AM40" s="21"/>
      <c r="AN40" s="21">
        <f>SUM(AN28:AN39)</f>
        <v>76.499999999999986</v>
      </c>
      <c r="AO40" s="21">
        <f>SUM(AO28:AO39)</f>
        <v>76.47</v>
      </c>
      <c r="AP40" s="21">
        <f>SUM(AP28:AP39)</f>
        <v>45.699999999999996</v>
      </c>
      <c r="AQ40" s="21">
        <f>SUM(AQ28:AQ39)</f>
        <v>0</v>
      </c>
      <c r="AR40" s="21"/>
      <c r="AS40" s="21"/>
      <c r="AT40" s="21"/>
      <c r="AU40" s="21"/>
      <c r="AV40" s="21"/>
      <c r="AW40" s="21">
        <f>SUM(AW28:AW39)</f>
        <v>76.47</v>
      </c>
      <c r="AX40" s="21"/>
      <c r="AY40" s="21"/>
      <c r="AZ40" s="21"/>
      <c r="BA40" s="21"/>
      <c r="BB40" s="21"/>
      <c r="BC40" s="21"/>
      <c r="BD40" s="21">
        <f>SUM(BD28:BD39)</f>
        <v>76.499999999999986</v>
      </c>
      <c r="BE40" s="21">
        <f>SUM(BE28:BE39)</f>
        <v>76.47</v>
      </c>
      <c r="BF40" s="21">
        <f>SUM(BF28:BF39)</f>
        <v>45.699999999999996</v>
      </c>
      <c r="BG40" s="21">
        <f>SUM(BG28:BG39)</f>
        <v>0</v>
      </c>
      <c r="BH40" s="21"/>
      <c r="BI40" s="21"/>
      <c r="BJ40" s="21"/>
      <c r="BK40" s="21"/>
      <c r="BL40" s="21"/>
      <c r="BM40" s="21">
        <f>SUM(BM28:BM39)</f>
        <v>76.47</v>
      </c>
      <c r="BN40" s="21"/>
      <c r="BO40" s="21"/>
      <c r="BP40" s="21"/>
      <c r="BQ40" s="21"/>
      <c r="BR40" s="21"/>
      <c r="BS40" s="21"/>
      <c r="BT40" s="21">
        <f>SUM(BT28:BT39)</f>
        <v>76.499999999999986</v>
      </c>
      <c r="BU40" s="21">
        <f>SUM(BU28:BU39)</f>
        <v>76.47</v>
      </c>
      <c r="BV40" s="21">
        <f>SUM(BV28:BV39)</f>
        <v>45.699999999999996</v>
      </c>
      <c r="BW40" s="21">
        <f>SUM(BW28:BW39)</f>
        <v>0</v>
      </c>
      <c r="BX40" s="140"/>
      <c r="BY40" s="26"/>
      <c r="BZ40" s="26"/>
      <c r="CA40" s="26"/>
      <c r="CB40" s="26"/>
    </row>
    <row r="41" spans="1:80" ht="15.75" customHeight="1" x14ac:dyDescent="0.2">
      <c r="A41" s="129" t="s">
        <v>12</v>
      </c>
      <c r="B41" s="12" t="s">
        <v>14</v>
      </c>
      <c r="C41" s="247" t="s">
        <v>119</v>
      </c>
      <c r="D41" s="247"/>
      <c r="E41" s="247"/>
      <c r="F41" s="247"/>
      <c r="G41" s="247"/>
      <c r="H41" s="247"/>
      <c r="I41" s="247"/>
      <c r="J41" s="247"/>
      <c r="K41" s="247"/>
      <c r="L41" s="247"/>
      <c r="M41" s="247"/>
      <c r="N41" s="247"/>
      <c r="O41" s="247"/>
      <c r="P41" s="247"/>
      <c r="Q41" s="247"/>
      <c r="R41" s="247"/>
      <c r="S41" s="247"/>
      <c r="T41" s="247"/>
      <c r="U41" s="247"/>
      <c r="V41" s="247"/>
      <c r="W41" s="247"/>
      <c r="X41" s="247"/>
      <c r="Y41" s="247"/>
      <c r="Z41" s="247"/>
      <c r="AA41" s="247"/>
      <c r="AB41" s="247"/>
      <c r="AC41" s="247"/>
      <c r="AD41" s="247"/>
      <c r="AE41" s="247"/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247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13"/>
      <c r="BY41" s="13"/>
      <c r="BZ41" s="13"/>
      <c r="CA41" s="13"/>
      <c r="CB41" s="93"/>
    </row>
    <row r="42" spans="1:80" ht="84" x14ac:dyDescent="0.2">
      <c r="A42" s="129" t="s">
        <v>12</v>
      </c>
      <c r="B42" s="12" t="s">
        <v>14</v>
      </c>
      <c r="C42" s="132" t="s">
        <v>12</v>
      </c>
      <c r="D42" s="44" t="s">
        <v>42</v>
      </c>
      <c r="E42" s="128" t="s">
        <v>12</v>
      </c>
      <c r="F42" s="62">
        <v>188718528</v>
      </c>
      <c r="G42" s="127" t="s">
        <v>69</v>
      </c>
      <c r="H42" s="61"/>
      <c r="I42" s="61"/>
      <c r="J42" s="61"/>
      <c r="K42" s="61"/>
      <c r="L42" s="61"/>
      <c r="M42" s="61"/>
      <c r="N42" s="61"/>
      <c r="O42" s="61"/>
      <c r="P42" s="61">
        <v>29</v>
      </c>
      <c r="Q42" s="61"/>
      <c r="R42" s="61"/>
      <c r="S42" s="61"/>
      <c r="T42" s="61"/>
      <c r="U42" s="61"/>
      <c r="V42" s="61"/>
      <c r="W42" s="61"/>
      <c r="X42" s="61">
        <f>P42</f>
        <v>29</v>
      </c>
      <c r="Y42" s="61">
        <f>P42</f>
        <v>29</v>
      </c>
      <c r="Z42" s="61">
        <v>0</v>
      </c>
      <c r="AA42" s="61">
        <v>0</v>
      </c>
      <c r="AB42" s="61"/>
      <c r="AC42" s="61"/>
      <c r="AD42" s="61"/>
      <c r="AE42" s="61"/>
      <c r="AF42" s="61">
        <v>29</v>
      </c>
      <c r="AG42" s="61"/>
      <c r="AH42" s="61"/>
      <c r="AI42" s="61"/>
      <c r="AJ42" s="61"/>
      <c r="AK42" s="61"/>
      <c r="AL42" s="61"/>
      <c r="AM42" s="61"/>
      <c r="AN42" s="61">
        <f>AF42</f>
        <v>29</v>
      </c>
      <c r="AO42" s="61">
        <f>AF42</f>
        <v>29</v>
      </c>
      <c r="AP42" s="61">
        <v>0</v>
      </c>
      <c r="AQ42" s="61">
        <v>0</v>
      </c>
      <c r="AR42" s="61"/>
      <c r="AS42" s="61"/>
      <c r="AT42" s="61"/>
      <c r="AU42" s="61"/>
      <c r="AV42" s="61">
        <v>29</v>
      </c>
      <c r="AW42" s="61"/>
      <c r="AX42" s="61"/>
      <c r="AY42" s="61"/>
      <c r="AZ42" s="61"/>
      <c r="BA42" s="61"/>
      <c r="BB42" s="61"/>
      <c r="BC42" s="61"/>
      <c r="BD42" s="61">
        <f>AV42</f>
        <v>29</v>
      </c>
      <c r="BE42" s="61">
        <f>AV42</f>
        <v>29</v>
      </c>
      <c r="BF42" s="61">
        <v>0</v>
      </c>
      <c r="BG42" s="61">
        <v>0</v>
      </c>
      <c r="BH42" s="61"/>
      <c r="BI42" s="61"/>
      <c r="BJ42" s="61"/>
      <c r="BK42" s="61"/>
      <c r="BL42" s="61">
        <v>29</v>
      </c>
      <c r="BM42" s="61"/>
      <c r="BN42" s="61"/>
      <c r="BO42" s="61"/>
      <c r="BP42" s="61"/>
      <c r="BQ42" s="61"/>
      <c r="BR42" s="61"/>
      <c r="BS42" s="61"/>
      <c r="BT42" s="61">
        <f>BL42</f>
        <v>29</v>
      </c>
      <c r="BU42" s="61">
        <f>BT42</f>
        <v>29</v>
      </c>
      <c r="BV42" s="61">
        <v>0</v>
      </c>
      <c r="BW42" s="61">
        <v>0</v>
      </c>
      <c r="BX42" s="158" t="s">
        <v>170</v>
      </c>
      <c r="BY42" s="180">
        <v>0.17</v>
      </c>
      <c r="BZ42" s="180">
        <v>0.16</v>
      </c>
      <c r="CA42" s="180">
        <v>0.17</v>
      </c>
      <c r="CB42" s="169">
        <v>0.17</v>
      </c>
    </row>
    <row r="43" spans="1:80" s="19" customFormat="1" ht="14.25" customHeight="1" x14ac:dyDescent="0.2">
      <c r="A43" s="15" t="s">
        <v>12</v>
      </c>
      <c r="B43" s="16" t="s">
        <v>14</v>
      </c>
      <c r="C43" s="246" t="s">
        <v>16</v>
      </c>
      <c r="D43" s="246"/>
      <c r="E43" s="246"/>
      <c r="F43" s="246"/>
      <c r="G43" s="246"/>
      <c r="H43" s="21">
        <f>H42</f>
        <v>0</v>
      </c>
      <c r="I43" s="21">
        <f>I42</f>
        <v>0</v>
      </c>
      <c r="J43" s="21">
        <f>J42</f>
        <v>0</v>
      </c>
      <c r="K43" s="21">
        <f>K42</f>
        <v>0</v>
      </c>
      <c r="L43" s="21"/>
      <c r="M43" s="21"/>
      <c r="N43" s="21"/>
      <c r="O43" s="21"/>
      <c r="P43" s="21">
        <f t="shared" ref="P43:BW43" si="0">SUM(P42)</f>
        <v>29</v>
      </c>
      <c r="Q43" s="21"/>
      <c r="R43" s="21"/>
      <c r="S43" s="21"/>
      <c r="T43" s="21"/>
      <c r="U43" s="21"/>
      <c r="V43" s="21"/>
      <c r="W43" s="21"/>
      <c r="X43" s="21">
        <f t="shared" si="0"/>
        <v>29</v>
      </c>
      <c r="Y43" s="21">
        <f t="shared" si="0"/>
        <v>29</v>
      </c>
      <c r="Z43" s="21">
        <f t="shared" si="0"/>
        <v>0</v>
      </c>
      <c r="AA43" s="21">
        <f t="shared" si="0"/>
        <v>0</v>
      </c>
      <c r="AB43" s="21"/>
      <c r="AC43" s="21"/>
      <c r="AD43" s="21"/>
      <c r="AE43" s="21"/>
      <c r="AF43" s="21">
        <f t="shared" si="0"/>
        <v>29</v>
      </c>
      <c r="AG43" s="21"/>
      <c r="AH43" s="21"/>
      <c r="AI43" s="21"/>
      <c r="AJ43" s="21"/>
      <c r="AK43" s="21"/>
      <c r="AL43" s="21"/>
      <c r="AM43" s="21"/>
      <c r="AN43" s="21">
        <f t="shared" si="0"/>
        <v>29</v>
      </c>
      <c r="AO43" s="21">
        <f t="shared" si="0"/>
        <v>29</v>
      </c>
      <c r="AP43" s="21">
        <f t="shared" si="0"/>
        <v>0</v>
      </c>
      <c r="AQ43" s="21">
        <f t="shared" si="0"/>
        <v>0</v>
      </c>
      <c r="AR43" s="21"/>
      <c r="AS43" s="21"/>
      <c r="AT43" s="21"/>
      <c r="AU43" s="21"/>
      <c r="AV43" s="21">
        <f t="shared" si="0"/>
        <v>29</v>
      </c>
      <c r="AW43" s="21"/>
      <c r="AX43" s="21"/>
      <c r="AY43" s="21"/>
      <c r="AZ43" s="21"/>
      <c r="BA43" s="21"/>
      <c r="BB43" s="21"/>
      <c r="BC43" s="21"/>
      <c r="BD43" s="21">
        <f t="shared" si="0"/>
        <v>29</v>
      </c>
      <c r="BE43" s="21">
        <f t="shared" si="0"/>
        <v>29</v>
      </c>
      <c r="BF43" s="21">
        <f t="shared" si="0"/>
        <v>0</v>
      </c>
      <c r="BG43" s="21">
        <f t="shared" si="0"/>
        <v>0</v>
      </c>
      <c r="BH43" s="21">
        <f t="shared" si="0"/>
        <v>0</v>
      </c>
      <c r="BI43" s="21">
        <f t="shared" si="0"/>
        <v>0</v>
      </c>
      <c r="BJ43" s="21">
        <f t="shared" si="0"/>
        <v>0</v>
      </c>
      <c r="BK43" s="21">
        <f t="shared" si="0"/>
        <v>0</v>
      </c>
      <c r="BL43" s="21">
        <f t="shared" si="0"/>
        <v>29</v>
      </c>
      <c r="BM43" s="21">
        <f t="shared" si="0"/>
        <v>0</v>
      </c>
      <c r="BN43" s="21">
        <f t="shared" si="0"/>
        <v>0</v>
      </c>
      <c r="BO43" s="21">
        <f t="shared" si="0"/>
        <v>0</v>
      </c>
      <c r="BP43" s="21">
        <f t="shared" si="0"/>
        <v>0</v>
      </c>
      <c r="BQ43" s="21">
        <f t="shared" si="0"/>
        <v>0</v>
      </c>
      <c r="BR43" s="21">
        <f t="shared" si="0"/>
        <v>0</v>
      </c>
      <c r="BS43" s="21">
        <f t="shared" si="0"/>
        <v>0</v>
      </c>
      <c r="BT43" s="21">
        <f t="shared" si="0"/>
        <v>29</v>
      </c>
      <c r="BU43" s="21">
        <f t="shared" si="0"/>
        <v>29</v>
      </c>
      <c r="BV43" s="21">
        <f t="shared" si="0"/>
        <v>0</v>
      </c>
      <c r="BW43" s="21">
        <f t="shared" si="0"/>
        <v>0</v>
      </c>
      <c r="BX43" s="26"/>
      <c r="BY43" s="26"/>
      <c r="BZ43" s="26"/>
      <c r="CA43" s="26"/>
      <c r="CB43" s="26"/>
    </row>
    <row r="44" spans="1:80" ht="15.75" customHeight="1" x14ac:dyDescent="0.2">
      <c r="A44" s="129" t="s">
        <v>12</v>
      </c>
      <c r="B44" s="12" t="s">
        <v>15</v>
      </c>
      <c r="C44" s="247" t="s">
        <v>64</v>
      </c>
      <c r="D44" s="247"/>
      <c r="E44" s="247"/>
      <c r="F44" s="247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7"/>
      <c r="AE44" s="247"/>
      <c r="AF44" s="247"/>
      <c r="AG44" s="247"/>
      <c r="AH44" s="247"/>
      <c r="AI44" s="247"/>
      <c r="AJ44" s="247"/>
      <c r="AK44" s="247"/>
      <c r="AL44" s="247"/>
      <c r="AM44" s="247"/>
      <c r="AN44" s="247"/>
      <c r="AO44" s="247"/>
      <c r="AP44" s="247"/>
      <c r="AQ44" s="247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13"/>
      <c r="BY44" s="13"/>
      <c r="BZ44" s="13"/>
      <c r="CA44" s="13"/>
      <c r="CB44" s="93"/>
    </row>
    <row r="45" spans="1:80" ht="61.5" customHeight="1" x14ac:dyDescent="0.2">
      <c r="A45" s="129" t="s">
        <v>12</v>
      </c>
      <c r="B45" s="12" t="s">
        <v>15</v>
      </c>
      <c r="C45" s="43" t="s">
        <v>12</v>
      </c>
      <c r="D45" s="44" t="s">
        <v>62</v>
      </c>
      <c r="E45" s="133" t="s">
        <v>12</v>
      </c>
      <c r="F45" s="62">
        <v>188718528</v>
      </c>
      <c r="G45" s="81" t="s">
        <v>69</v>
      </c>
      <c r="H45" s="61"/>
      <c r="I45" s="61"/>
      <c r="J45" s="61"/>
      <c r="K45" s="61"/>
      <c r="L45" s="61"/>
      <c r="M45" s="61"/>
      <c r="N45" s="61"/>
      <c r="O45" s="61"/>
      <c r="P45" s="61">
        <v>5.5</v>
      </c>
      <c r="Q45" s="61"/>
      <c r="R45" s="61"/>
      <c r="S45" s="61"/>
      <c r="T45" s="61"/>
      <c r="U45" s="61"/>
      <c r="V45" s="61"/>
      <c r="W45" s="61"/>
      <c r="X45" s="61">
        <f>P45</f>
        <v>5.5</v>
      </c>
      <c r="Y45" s="61">
        <f>P45</f>
        <v>5.5</v>
      </c>
      <c r="Z45" s="61">
        <v>0</v>
      </c>
      <c r="AA45" s="61">
        <v>0</v>
      </c>
      <c r="AB45" s="61"/>
      <c r="AC45" s="61"/>
      <c r="AD45" s="61"/>
      <c r="AE45" s="61"/>
      <c r="AF45" s="61">
        <v>5.5</v>
      </c>
      <c r="AG45" s="61"/>
      <c r="AH45" s="61"/>
      <c r="AI45" s="61"/>
      <c r="AJ45" s="61"/>
      <c r="AK45" s="61"/>
      <c r="AL45" s="61"/>
      <c r="AM45" s="61"/>
      <c r="AN45" s="61">
        <f>AF45</f>
        <v>5.5</v>
      </c>
      <c r="AO45" s="61">
        <f>AF45</f>
        <v>5.5</v>
      </c>
      <c r="AP45" s="61">
        <v>0</v>
      </c>
      <c r="AQ45" s="61">
        <v>0</v>
      </c>
      <c r="AR45" s="61"/>
      <c r="AS45" s="61"/>
      <c r="AT45" s="61"/>
      <c r="AU45" s="61"/>
      <c r="AV45" s="61">
        <v>5.5</v>
      </c>
      <c r="AW45" s="61"/>
      <c r="AX45" s="61"/>
      <c r="AY45" s="61"/>
      <c r="AZ45" s="61"/>
      <c r="BA45" s="61"/>
      <c r="BB45" s="61"/>
      <c r="BC45" s="61"/>
      <c r="BD45" s="61">
        <f>AV45</f>
        <v>5.5</v>
      </c>
      <c r="BE45" s="61">
        <f>AV45</f>
        <v>5.5</v>
      </c>
      <c r="BF45" s="61">
        <v>0</v>
      </c>
      <c r="BG45" s="61">
        <v>0</v>
      </c>
      <c r="BH45" s="61"/>
      <c r="BI45" s="61"/>
      <c r="BJ45" s="61"/>
      <c r="BK45" s="61"/>
      <c r="BL45" s="61">
        <v>5.5</v>
      </c>
      <c r="BM45" s="61"/>
      <c r="BN45" s="61"/>
      <c r="BO45" s="61"/>
      <c r="BP45" s="61"/>
      <c r="BQ45" s="61"/>
      <c r="BR45" s="61"/>
      <c r="BS45" s="61"/>
      <c r="BT45" s="61">
        <f>BL45</f>
        <v>5.5</v>
      </c>
      <c r="BU45" s="61">
        <f>BL45</f>
        <v>5.5</v>
      </c>
      <c r="BV45" s="61">
        <v>0</v>
      </c>
      <c r="BW45" s="61">
        <v>0</v>
      </c>
      <c r="BX45" s="158" t="s">
        <v>152</v>
      </c>
      <c r="BY45" s="53">
        <v>5.5</v>
      </c>
      <c r="BZ45" s="53">
        <v>5.5</v>
      </c>
      <c r="CA45" s="53">
        <v>5.5</v>
      </c>
      <c r="CB45" s="169">
        <v>5.5</v>
      </c>
    </row>
    <row r="46" spans="1:80" s="19" customFormat="1" ht="14.25" customHeight="1" x14ac:dyDescent="0.2">
      <c r="A46" s="15" t="s">
        <v>12</v>
      </c>
      <c r="B46" s="16" t="s">
        <v>15</v>
      </c>
      <c r="C46" s="246" t="s">
        <v>16</v>
      </c>
      <c r="D46" s="246"/>
      <c r="E46" s="246"/>
      <c r="F46" s="246"/>
      <c r="G46" s="246"/>
      <c r="H46" s="21">
        <f>SUM(H45:H45)</f>
        <v>0</v>
      </c>
      <c r="I46" s="21">
        <f>SUM(I45:I45)</f>
        <v>0</v>
      </c>
      <c r="J46" s="21">
        <f>SUM(J45:J45)</f>
        <v>0</v>
      </c>
      <c r="K46" s="21">
        <f>SUM(K45:K45)</f>
        <v>0</v>
      </c>
      <c r="L46" s="21"/>
      <c r="M46" s="21"/>
      <c r="N46" s="21"/>
      <c r="O46" s="21"/>
      <c r="P46" s="21">
        <f>SUM(P45:P45)</f>
        <v>5.5</v>
      </c>
      <c r="Q46" s="21"/>
      <c r="R46" s="21"/>
      <c r="S46" s="21"/>
      <c r="T46" s="21"/>
      <c r="U46" s="21"/>
      <c r="V46" s="21"/>
      <c r="W46" s="21"/>
      <c r="X46" s="21">
        <f>SUM(X45:X45)</f>
        <v>5.5</v>
      </c>
      <c r="Y46" s="21">
        <f>SUM(Y45:Y45)</f>
        <v>5.5</v>
      </c>
      <c r="Z46" s="21">
        <f>SUM(Z45:Z45)</f>
        <v>0</v>
      </c>
      <c r="AA46" s="21">
        <f>SUM(AA45:AA45)</f>
        <v>0</v>
      </c>
      <c r="AB46" s="21"/>
      <c r="AC46" s="21"/>
      <c r="AD46" s="21"/>
      <c r="AE46" s="21"/>
      <c r="AF46" s="21">
        <f>SUM(AF45:AF45)</f>
        <v>5.5</v>
      </c>
      <c r="AG46" s="21"/>
      <c r="AH46" s="21"/>
      <c r="AI46" s="21"/>
      <c r="AJ46" s="21"/>
      <c r="AK46" s="21"/>
      <c r="AL46" s="21"/>
      <c r="AM46" s="21"/>
      <c r="AN46" s="21">
        <f>SUM(AN45:AN45)</f>
        <v>5.5</v>
      </c>
      <c r="AO46" s="21">
        <f>SUM(AO45:AO45)</f>
        <v>5.5</v>
      </c>
      <c r="AP46" s="21">
        <f>SUM(AP45:AP45)</f>
        <v>0</v>
      </c>
      <c r="AQ46" s="21">
        <f>SUM(AQ45:AQ45)</f>
        <v>0</v>
      </c>
      <c r="AR46" s="21"/>
      <c r="AS46" s="21"/>
      <c r="AT46" s="21"/>
      <c r="AU46" s="21"/>
      <c r="AV46" s="21">
        <f>SUM(AV45:AV45)</f>
        <v>5.5</v>
      </c>
      <c r="AW46" s="21"/>
      <c r="AX46" s="21"/>
      <c r="AY46" s="21"/>
      <c r="AZ46" s="21"/>
      <c r="BA46" s="21"/>
      <c r="BB46" s="21"/>
      <c r="BC46" s="21"/>
      <c r="BD46" s="21">
        <f>SUM(BD45:BD45)</f>
        <v>5.5</v>
      </c>
      <c r="BE46" s="21">
        <f>SUM(BE45:BE45)</f>
        <v>5.5</v>
      </c>
      <c r="BF46" s="21">
        <f>SUM(BF45:BF45)</f>
        <v>0</v>
      </c>
      <c r="BG46" s="21">
        <f>SUM(BG45:BG45)</f>
        <v>0</v>
      </c>
      <c r="BH46" s="21"/>
      <c r="BI46" s="21"/>
      <c r="BJ46" s="21"/>
      <c r="BK46" s="21"/>
      <c r="BL46" s="21">
        <f>SUM(BL45:BL45)</f>
        <v>5.5</v>
      </c>
      <c r="BM46" s="21"/>
      <c r="BN46" s="21"/>
      <c r="BO46" s="21"/>
      <c r="BP46" s="21"/>
      <c r="BQ46" s="21"/>
      <c r="BR46" s="21"/>
      <c r="BS46" s="21"/>
      <c r="BT46" s="21">
        <f>SUM(BT45:BT45)</f>
        <v>5.5</v>
      </c>
      <c r="BU46" s="21">
        <f>SUM(BU45:BU45)</f>
        <v>5.5</v>
      </c>
      <c r="BV46" s="21">
        <f>SUM(BV45:BV45)</f>
        <v>0</v>
      </c>
      <c r="BW46" s="21">
        <f>SUM(BW45:BW45)</f>
        <v>0</v>
      </c>
      <c r="BX46" s="26"/>
      <c r="BY46" s="26"/>
      <c r="BZ46" s="26"/>
      <c r="CA46" s="26"/>
      <c r="CB46" s="26"/>
    </row>
    <row r="47" spans="1:80" s="19" customFormat="1" ht="14.25" customHeight="1" x14ac:dyDescent="0.2">
      <c r="A47" s="15" t="s">
        <v>12</v>
      </c>
      <c r="B47" s="16" t="s">
        <v>36</v>
      </c>
      <c r="C47" s="267" t="s">
        <v>150</v>
      </c>
      <c r="D47" s="268"/>
      <c r="E47" s="268"/>
      <c r="F47" s="268"/>
      <c r="G47" s="268"/>
      <c r="H47" s="268"/>
      <c r="I47" s="268"/>
      <c r="J47" s="268"/>
      <c r="K47" s="268"/>
      <c r="L47" s="268"/>
      <c r="M47" s="268"/>
      <c r="N47" s="268"/>
      <c r="O47" s="268"/>
      <c r="P47" s="268"/>
      <c r="Q47" s="268"/>
      <c r="R47" s="268"/>
      <c r="S47" s="268"/>
      <c r="T47" s="268"/>
      <c r="U47" s="268"/>
      <c r="V47" s="268"/>
      <c r="W47" s="268"/>
      <c r="X47" s="268"/>
      <c r="Y47" s="268"/>
      <c r="Z47" s="268"/>
      <c r="AA47" s="268"/>
      <c r="AB47" s="268"/>
      <c r="AC47" s="268"/>
      <c r="AD47" s="268"/>
      <c r="AE47" s="268"/>
      <c r="AF47" s="268"/>
      <c r="AG47" s="268"/>
      <c r="AH47" s="268"/>
      <c r="AI47" s="268"/>
      <c r="AJ47" s="268"/>
      <c r="AK47" s="268"/>
      <c r="AL47" s="268"/>
      <c r="AM47" s="268"/>
      <c r="AN47" s="268"/>
      <c r="AO47" s="268"/>
      <c r="AP47" s="268"/>
      <c r="AQ47" s="268"/>
      <c r="AR47" s="268"/>
      <c r="AS47" s="268"/>
      <c r="AT47" s="268"/>
      <c r="AU47" s="268"/>
      <c r="AV47" s="268"/>
      <c r="AW47" s="268"/>
      <c r="AX47" s="268"/>
      <c r="AY47" s="268"/>
      <c r="AZ47" s="268"/>
      <c r="BA47" s="268"/>
      <c r="BB47" s="268"/>
      <c r="BC47" s="268"/>
      <c r="BD47" s="268"/>
      <c r="BE47" s="268"/>
      <c r="BF47" s="268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9"/>
      <c r="BX47" s="26"/>
      <c r="BY47" s="26"/>
      <c r="BZ47" s="26"/>
      <c r="CA47" s="26"/>
      <c r="CB47" s="26"/>
    </row>
    <row r="48" spans="1:80" ht="36" x14ac:dyDescent="0.2">
      <c r="A48" s="11" t="s">
        <v>12</v>
      </c>
      <c r="B48" s="41" t="s">
        <v>36</v>
      </c>
      <c r="C48" s="42" t="s">
        <v>12</v>
      </c>
      <c r="D48" s="190" t="s">
        <v>61</v>
      </c>
      <c r="E48" s="128" t="s">
        <v>12</v>
      </c>
      <c r="F48" s="62">
        <v>188718528</v>
      </c>
      <c r="G48" s="131" t="s">
        <v>69</v>
      </c>
      <c r="H48" s="66"/>
      <c r="I48" s="66"/>
      <c r="J48" s="66"/>
      <c r="K48" s="66"/>
      <c r="L48" s="65"/>
      <c r="M48" s="65"/>
      <c r="N48" s="65">
        <v>92.7</v>
      </c>
      <c r="O48" s="65"/>
      <c r="P48" s="65"/>
      <c r="Q48" s="65"/>
      <c r="R48" s="65"/>
      <c r="S48" s="65"/>
      <c r="T48" s="65"/>
      <c r="U48" s="65"/>
      <c r="V48" s="65"/>
      <c r="W48" s="65"/>
      <c r="X48" s="65">
        <f>N48</f>
        <v>92.7</v>
      </c>
      <c r="Y48" s="65">
        <v>0</v>
      </c>
      <c r="Z48" s="65">
        <v>0</v>
      </c>
      <c r="AA48" s="65">
        <v>92.7</v>
      </c>
      <c r="AB48" s="65"/>
      <c r="AC48" s="65"/>
      <c r="AD48" s="65">
        <v>86.9</v>
      </c>
      <c r="AE48" s="65"/>
      <c r="AF48" s="65"/>
      <c r="AG48" s="65"/>
      <c r="AH48" s="65"/>
      <c r="AI48" s="65"/>
      <c r="AJ48" s="65"/>
      <c r="AK48" s="65"/>
      <c r="AL48" s="65"/>
      <c r="AM48" s="65"/>
      <c r="AN48" s="65">
        <f>AD48</f>
        <v>86.9</v>
      </c>
      <c r="AO48" s="65">
        <f>0</f>
        <v>0</v>
      </c>
      <c r="AP48" s="65">
        <v>0</v>
      </c>
      <c r="AQ48" s="65">
        <v>86.9</v>
      </c>
      <c r="AR48" s="65"/>
      <c r="AS48" s="65"/>
      <c r="AT48" s="65">
        <v>111.8</v>
      </c>
      <c r="AU48" s="65"/>
      <c r="AV48" s="65"/>
      <c r="AW48" s="65"/>
      <c r="AX48" s="65"/>
      <c r="AY48" s="65"/>
      <c r="AZ48" s="65"/>
      <c r="BA48" s="65"/>
      <c r="BB48" s="65"/>
      <c r="BC48" s="65"/>
      <c r="BD48" s="65">
        <f>AT48</f>
        <v>111.8</v>
      </c>
      <c r="BE48" s="65">
        <v>0</v>
      </c>
      <c r="BF48" s="65">
        <v>0</v>
      </c>
      <c r="BG48" s="65">
        <v>111.8</v>
      </c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184" t="s">
        <v>117</v>
      </c>
      <c r="BY48" s="185">
        <v>1</v>
      </c>
      <c r="BZ48" s="185">
        <v>1</v>
      </c>
      <c r="CA48" s="185">
        <v>1</v>
      </c>
      <c r="CB48" s="185"/>
    </row>
    <row r="49" spans="1:80" s="19" customFormat="1" ht="14.25" customHeight="1" x14ac:dyDescent="0.2">
      <c r="A49" s="15" t="s">
        <v>12</v>
      </c>
      <c r="B49" s="16" t="s">
        <v>36</v>
      </c>
      <c r="C49" s="246" t="s">
        <v>16</v>
      </c>
      <c r="D49" s="246"/>
      <c r="E49" s="246"/>
      <c r="F49" s="246"/>
      <c r="G49" s="246"/>
      <c r="H49" s="21">
        <f>SUM(H48:H48)</f>
        <v>0</v>
      </c>
      <c r="I49" s="21">
        <f>SUM(I48:I48)</f>
        <v>0</v>
      </c>
      <c r="J49" s="21">
        <f>SUM(J48:J48)</f>
        <v>0</v>
      </c>
      <c r="K49" s="21">
        <f>SUM(K48:K48)</f>
        <v>0</v>
      </c>
      <c r="L49" s="21"/>
      <c r="M49" s="21"/>
      <c r="N49" s="21">
        <f>SUM(N48)</f>
        <v>92.7</v>
      </c>
      <c r="O49" s="21"/>
      <c r="P49" s="21"/>
      <c r="Q49" s="21"/>
      <c r="R49" s="21"/>
      <c r="S49" s="21"/>
      <c r="T49" s="21"/>
      <c r="U49" s="21"/>
      <c r="V49" s="21"/>
      <c r="W49" s="21"/>
      <c r="X49" s="21">
        <f>SUM(X48)</f>
        <v>92.7</v>
      </c>
      <c r="Y49" s="21">
        <f>SUM(Y48)</f>
        <v>0</v>
      </c>
      <c r="Z49" s="21">
        <f>SUM(Z48)</f>
        <v>0</v>
      </c>
      <c r="AA49" s="21">
        <f>SUM(AA48)</f>
        <v>92.7</v>
      </c>
      <c r="AB49" s="21"/>
      <c r="AC49" s="21"/>
      <c r="AD49" s="21">
        <f>SUM(AD48)</f>
        <v>86.9</v>
      </c>
      <c r="AE49" s="21"/>
      <c r="AF49" s="21"/>
      <c r="AG49" s="21"/>
      <c r="AH49" s="21"/>
      <c r="AI49" s="21"/>
      <c r="AJ49" s="21"/>
      <c r="AK49" s="21"/>
      <c r="AL49" s="21"/>
      <c r="AM49" s="21"/>
      <c r="AN49" s="21">
        <f>SUM(AN48)</f>
        <v>86.9</v>
      </c>
      <c r="AO49" s="21">
        <f>SUM(AO48)</f>
        <v>0</v>
      </c>
      <c r="AP49" s="21">
        <f>SUM(AP48)</f>
        <v>0</v>
      </c>
      <c r="AQ49" s="21">
        <f>SUM(AQ48)</f>
        <v>86.9</v>
      </c>
      <c r="AR49" s="21"/>
      <c r="AS49" s="21"/>
      <c r="AT49" s="21">
        <f>SUM(AT48)</f>
        <v>111.8</v>
      </c>
      <c r="AU49" s="21"/>
      <c r="AV49" s="21"/>
      <c r="AW49" s="21"/>
      <c r="AX49" s="21"/>
      <c r="AY49" s="21"/>
      <c r="AZ49" s="21"/>
      <c r="BA49" s="21"/>
      <c r="BB49" s="21"/>
      <c r="BC49" s="21"/>
      <c r="BD49" s="21">
        <f>SUM(BD48)</f>
        <v>111.8</v>
      </c>
      <c r="BE49" s="21">
        <f>SUM(BE48)</f>
        <v>0</v>
      </c>
      <c r="BF49" s="21">
        <f>SUM(BF48)</f>
        <v>0</v>
      </c>
      <c r="BG49" s="21">
        <f>SUM(BG48)</f>
        <v>111.8</v>
      </c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6"/>
      <c r="BY49" s="26"/>
      <c r="BZ49" s="26"/>
      <c r="CA49" s="26"/>
      <c r="CB49" s="26"/>
    </row>
    <row r="50" spans="1:80" s="19" customFormat="1" ht="14.25" customHeight="1" x14ac:dyDescent="0.2">
      <c r="A50" s="15" t="s">
        <v>12</v>
      </c>
      <c r="B50" s="16" t="s">
        <v>37</v>
      </c>
      <c r="C50" s="267" t="s">
        <v>169</v>
      </c>
      <c r="D50" s="268"/>
      <c r="E50" s="268"/>
      <c r="F50" s="268"/>
      <c r="G50" s="268"/>
      <c r="H50" s="268"/>
      <c r="I50" s="268"/>
      <c r="J50" s="268"/>
      <c r="K50" s="268"/>
      <c r="L50" s="268"/>
      <c r="M50" s="268"/>
      <c r="N50" s="268"/>
      <c r="O50" s="268"/>
      <c r="P50" s="268"/>
      <c r="Q50" s="268"/>
      <c r="R50" s="268"/>
      <c r="S50" s="268"/>
      <c r="T50" s="268"/>
      <c r="U50" s="268"/>
      <c r="V50" s="268"/>
      <c r="W50" s="268"/>
      <c r="X50" s="268"/>
      <c r="Y50" s="268"/>
      <c r="Z50" s="268"/>
      <c r="AA50" s="268"/>
      <c r="AB50" s="268"/>
      <c r="AC50" s="268"/>
      <c r="AD50" s="268"/>
      <c r="AE50" s="268"/>
      <c r="AF50" s="268"/>
      <c r="AG50" s="268"/>
      <c r="AH50" s="268"/>
      <c r="AI50" s="268"/>
      <c r="AJ50" s="268"/>
      <c r="AK50" s="268"/>
      <c r="AL50" s="268"/>
      <c r="AM50" s="268"/>
      <c r="AN50" s="268"/>
      <c r="AO50" s="268"/>
      <c r="AP50" s="268"/>
      <c r="AQ50" s="268"/>
      <c r="AR50" s="268"/>
      <c r="AS50" s="268"/>
      <c r="AT50" s="268"/>
      <c r="AU50" s="268"/>
      <c r="AV50" s="268"/>
      <c r="AW50" s="268"/>
      <c r="AX50" s="268"/>
      <c r="AY50" s="268"/>
      <c r="AZ50" s="268"/>
      <c r="BA50" s="268"/>
      <c r="BB50" s="268"/>
      <c r="BC50" s="268"/>
      <c r="BD50" s="268"/>
      <c r="BE50" s="268"/>
      <c r="BF50" s="268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9"/>
      <c r="BX50" s="26"/>
      <c r="BY50" s="26"/>
      <c r="BZ50" s="26"/>
      <c r="CA50" s="26"/>
      <c r="CB50" s="26"/>
    </row>
    <row r="51" spans="1:80" s="19" customFormat="1" ht="69.75" customHeight="1" x14ac:dyDescent="0.2">
      <c r="A51" s="129" t="s">
        <v>12</v>
      </c>
      <c r="B51" s="12" t="s">
        <v>37</v>
      </c>
      <c r="C51" s="43" t="s">
        <v>12</v>
      </c>
      <c r="D51" s="191" t="s">
        <v>153</v>
      </c>
      <c r="E51" s="128" t="s">
        <v>12</v>
      </c>
      <c r="F51" s="62">
        <v>188718528</v>
      </c>
      <c r="G51" s="131" t="s">
        <v>154</v>
      </c>
      <c r="H51" s="74"/>
      <c r="I51" s="74"/>
      <c r="J51" s="74"/>
      <c r="K51" s="74"/>
      <c r="L51" s="110">
        <v>14.2</v>
      </c>
      <c r="M51" s="193"/>
      <c r="N51" s="193"/>
      <c r="O51" s="193"/>
      <c r="P51" s="193"/>
      <c r="Q51" s="193"/>
      <c r="R51" s="193"/>
      <c r="S51" s="193"/>
      <c r="T51" s="193"/>
      <c r="U51" s="193"/>
      <c r="V51" s="193"/>
      <c r="W51" s="193"/>
      <c r="X51" s="193"/>
      <c r="Y51" s="193"/>
      <c r="Z51" s="193"/>
      <c r="AA51" s="193"/>
      <c r="AB51" s="110">
        <v>14.8</v>
      </c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178" t="s">
        <v>164</v>
      </c>
      <c r="BY51" s="179">
        <v>11</v>
      </c>
      <c r="BZ51" s="180">
        <v>11</v>
      </c>
      <c r="CA51" s="181"/>
      <c r="CB51" s="181"/>
    </row>
    <row r="52" spans="1:80" s="19" customFormat="1" ht="14.25" customHeight="1" x14ac:dyDescent="0.2">
      <c r="A52" s="15" t="s">
        <v>12</v>
      </c>
      <c r="B52" s="16" t="s">
        <v>37</v>
      </c>
      <c r="C52" s="276" t="s">
        <v>16</v>
      </c>
      <c r="D52" s="277"/>
      <c r="E52" s="277"/>
      <c r="F52" s="277"/>
      <c r="G52" s="278"/>
      <c r="H52" s="21"/>
      <c r="I52" s="21"/>
      <c r="J52" s="21"/>
      <c r="K52" s="21"/>
      <c r="L52" s="21">
        <f>SUM(L51)</f>
        <v>14.2</v>
      </c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>
        <f>SUM(AB51)</f>
        <v>14.8</v>
      </c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6"/>
      <c r="BZ52" s="26"/>
      <c r="CA52" s="26"/>
      <c r="CB52" s="26"/>
    </row>
    <row r="53" spans="1:80" s="19" customFormat="1" ht="15" customHeight="1" x14ac:dyDescent="0.2">
      <c r="A53" s="15" t="s">
        <v>12</v>
      </c>
      <c r="B53" s="248" t="s">
        <v>17</v>
      </c>
      <c r="C53" s="248"/>
      <c r="D53" s="248"/>
      <c r="E53" s="248"/>
      <c r="F53" s="248"/>
      <c r="G53" s="248"/>
      <c r="H53" s="23" t="e">
        <f ca="1">H26+H40+H43+#REF!+H46</f>
        <v>#REF!</v>
      </c>
      <c r="I53" s="23" t="e">
        <f ca="1">I26+I40+I43+#REF!+I46</f>
        <v>#REF!</v>
      </c>
      <c r="J53" s="23" t="e">
        <f ca="1">J26+J40+J43+#REF!+J46</f>
        <v>#REF!</v>
      </c>
      <c r="K53" s="23" t="e">
        <f ca="1">K26+K40+K43+#REF!+K46</f>
        <v>#REF!</v>
      </c>
      <c r="L53" s="23">
        <f>L26+L40+L43+L46+L49+L52</f>
        <v>14.2</v>
      </c>
      <c r="M53" s="23"/>
      <c r="N53" s="23">
        <f>N26+N40+N43+N46+N49+N52</f>
        <v>92.7</v>
      </c>
      <c r="O53" s="23"/>
      <c r="P53" s="23">
        <f>P26+P40+P43+P46+P49+P52</f>
        <v>1800.7000000000003</v>
      </c>
      <c r="Q53" s="23">
        <f>Q26+Q40+Q43+Q46+Q49+Q52</f>
        <v>74.169999999999987</v>
      </c>
      <c r="R53" s="23"/>
      <c r="S53" s="23"/>
      <c r="T53" s="23"/>
      <c r="U53" s="23"/>
      <c r="V53" s="23"/>
      <c r="W53" s="23"/>
      <c r="X53" s="23">
        <f>X26+X40+X43+X46+X49+X52</f>
        <v>1967.6000000000004</v>
      </c>
      <c r="Y53" s="23">
        <f>Y26+Y40+Y43+Y46+Y49+Y52</f>
        <v>1846.0700000000002</v>
      </c>
      <c r="Z53" s="23">
        <f>Z26+Z40+Z43+Z46+Z49+Z52</f>
        <v>952.5</v>
      </c>
      <c r="AA53" s="23">
        <f>AA26+AA40+AA43+AA46+AA49+AA52</f>
        <v>121.5</v>
      </c>
      <c r="AB53" s="23">
        <f>AB26+AB40+AB43+AB46+AB49+AB52</f>
        <v>14.8</v>
      </c>
      <c r="AC53" s="23"/>
      <c r="AD53" s="23">
        <f>AD26+AD40+AD43+AD46+AD49+AD52</f>
        <v>86.9</v>
      </c>
      <c r="AE53" s="23"/>
      <c r="AF53" s="23">
        <f>AF26+AF40+AF43+AF46+AF49+AF52</f>
        <v>1944.5</v>
      </c>
      <c r="AG53" s="23">
        <f>AG26+AG40+AG43+AG46+AG49+AG52</f>
        <v>81.739999999999995</v>
      </c>
      <c r="AH53" s="23"/>
      <c r="AI53" s="23"/>
      <c r="AJ53" s="23"/>
      <c r="AK53" s="23"/>
      <c r="AL53" s="23"/>
      <c r="AM53" s="23"/>
      <c r="AN53" s="23">
        <f>AN26+AN40+AN43+AN46+AN49+AN52</f>
        <v>2113.17</v>
      </c>
      <c r="AO53" s="23">
        <f>AO26+AO40+AO43+AO46+AO49+AO52</f>
        <v>1982.7700000000002</v>
      </c>
      <c r="AP53" s="23">
        <f>AP26+AP40+AP43+AP46+AP49+AP52</f>
        <v>970.7</v>
      </c>
      <c r="AQ53" s="23">
        <f>AQ26+AQ40+AQ43+AQ46+AQ49+AQ52</f>
        <v>130.4</v>
      </c>
      <c r="AR53" s="23"/>
      <c r="AS53" s="23"/>
      <c r="AT53" s="23">
        <f>AT26+AT40+AT43+AT46+AT49+AT52</f>
        <v>111.8</v>
      </c>
      <c r="AU53" s="23"/>
      <c r="AV53" s="23">
        <f>AV26+AV40+AV43+AV46+AV49+AV52</f>
        <v>1948.5</v>
      </c>
      <c r="AW53" s="23">
        <f>AW26+AW40+AW43+AW46+AW49+AW52</f>
        <v>76.47</v>
      </c>
      <c r="AX53" s="23"/>
      <c r="AY53" s="23"/>
      <c r="AZ53" s="23"/>
      <c r="BA53" s="23"/>
      <c r="BB53" s="23"/>
      <c r="BC53" s="23"/>
      <c r="BD53" s="23">
        <f>BD26+BD40+BD43+BD46+BD49+BD52</f>
        <v>2136.8000000000002</v>
      </c>
      <c r="BE53" s="23">
        <f>BE26+BE40+BE43+BE46+BE49+BE52</f>
        <v>1981.5700000000002</v>
      </c>
      <c r="BF53" s="23">
        <f>BF26+BF40+BF43+BF46+BF49+BF52</f>
        <v>973.80000000000007</v>
      </c>
      <c r="BG53" s="23">
        <f>BG26+BG40+BG43+BG46+BG49+BG52</f>
        <v>155.19999999999999</v>
      </c>
      <c r="BH53" s="23"/>
      <c r="BI53" s="23"/>
      <c r="BJ53" s="23"/>
      <c r="BK53" s="23"/>
      <c r="BL53" s="23">
        <f>BL26+BL40+BL43+BL46+BL49+BL52</f>
        <v>1952.1999999999998</v>
      </c>
      <c r="BM53" s="23">
        <f>BM26+BM40+BM43+BM46+BM49+BM52</f>
        <v>76.47</v>
      </c>
      <c r="BN53" s="23"/>
      <c r="BO53" s="23"/>
      <c r="BP53" s="23"/>
      <c r="BQ53" s="23"/>
      <c r="BR53" s="23"/>
      <c r="BS53" s="23"/>
      <c r="BT53" s="23">
        <f>BT26+BT40+BT43+BT46+BT49+BT52</f>
        <v>2028.6999999999998</v>
      </c>
      <c r="BU53" s="23">
        <f>BU26+BU40+BU43+BU46+BU49+BU52</f>
        <v>1985.27</v>
      </c>
      <c r="BV53" s="23">
        <f>BV26+BV40+BV43+BV46+BV49+BV52</f>
        <v>978.00000000000011</v>
      </c>
      <c r="BW53" s="23">
        <f>BW26+BW40+BW43+BW46+BW49+BW52</f>
        <v>43.4</v>
      </c>
      <c r="BX53" s="24"/>
      <c r="BY53" s="24"/>
      <c r="BZ53" s="24"/>
      <c r="CA53" s="24"/>
      <c r="CB53" s="24"/>
    </row>
    <row r="54" spans="1:80" s="19" customFormat="1" ht="15" customHeight="1" x14ac:dyDescent="0.2">
      <c r="A54" s="15" t="s">
        <v>13</v>
      </c>
      <c r="B54" s="249" t="s">
        <v>102</v>
      </c>
      <c r="C54" s="249"/>
      <c r="D54" s="249"/>
      <c r="E54" s="249"/>
      <c r="F54" s="249"/>
      <c r="G54" s="249"/>
      <c r="H54" s="249"/>
      <c r="I54" s="249"/>
      <c r="J54" s="249"/>
      <c r="K54" s="249"/>
      <c r="L54" s="249"/>
      <c r="M54" s="249"/>
      <c r="N54" s="249"/>
      <c r="O54" s="249"/>
      <c r="P54" s="249"/>
      <c r="Q54" s="249"/>
      <c r="R54" s="249"/>
      <c r="S54" s="249"/>
      <c r="T54" s="249"/>
      <c r="U54" s="249"/>
      <c r="V54" s="249"/>
      <c r="W54" s="249"/>
      <c r="X54" s="249"/>
      <c r="Y54" s="249"/>
      <c r="Z54" s="249"/>
      <c r="AA54" s="249"/>
      <c r="AB54" s="249"/>
      <c r="AC54" s="249"/>
      <c r="AD54" s="249"/>
      <c r="AE54" s="249"/>
      <c r="AF54" s="249"/>
      <c r="AG54" s="249"/>
      <c r="AH54" s="249"/>
      <c r="AI54" s="249"/>
      <c r="AJ54" s="249"/>
      <c r="AK54" s="249"/>
      <c r="AL54" s="249"/>
      <c r="AM54" s="249"/>
      <c r="AN54" s="249"/>
      <c r="AO54" s="249"/>
      <c r="AP54" s="249"/>
      <c r="AQ54" s="249"/>
      <c r="AR54" s="249"/>
      <c r="AS54" s="249"/>
      <c r="AT54" s="249"/>
      <c r="AU54" s="249"/>
      <c r="AV54" s="249"/>
      <c r="AW54" s="249"/>
      <c r="AX54" s="249"/>
      <c r="AY54" s="249"/>
      <c r="AZ54" s="249"/>
      <c r="BA54" s="249"/>
      <c r="BB54" s="249"/>
      <c r="BC54" s="249"/>
      <c r="BD54" s="249"/>
      <c r="BE54" s="249"/>
      <c r="BF54" s="249"/>
      <c r="BG54" s="249"/>
      <c r="BH54" s="249"/>
      <c r="BI54" s="249"/>
      <c r="BJ54" s="249"/>
      <c r="BK54" s="249"/>
      <c r="BL54" s="249"/>
      <c r="BM54" s="249"/>
      <c r="BN54" s="249"/>
      <c r="BO54" s="249"/>
      <c r="BP54" s="249"/>
      <c r="BQ54" s="249"/>
      <c r="BR54" s="249"/>
      <c r="BS54" s="249"/>
      <c r="BT54" s="249"/>
      <c r="BU54" s="249"/>
      <c r="BV54" s="249"/>
      <c r="BW54" s="249"/>
      <c r="BX54" s="24"/>
      <c r="BY54" s="24"/>
      <c r="BZ54" s="24"/>
      <c r="CA54" s="24"/>
      <c r="CB54" s="24"/>
    </row>
    <row r="55" spans="1:80" ht="15.75" customHeight="1" x14ac:dyDescent="0.2">
      <c r="A55" s="129" t="s">
        <v>13</v>
      </c>
      <c r="B55" s="12" t="s">
        <v>12</v>
      </c>
      <c r="C55" s="247" t="s">
        <v>103</v>
      </c>
      <c r="D55" s="247"/>
      <c r="E55" s="247"/>
      <c r="F55" s="247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7"/>
      <c r="AE55" s="247"/>
      <c r="AF55" s="247"/>
      <c r="AG55" s="247"/>
      <c r="AH55" s="247"/>
      <c r="AI55" s="247"/>
      <c r="AJ55" s="247"/>
      <c r="AK55" s="247"/>
      <c r="AL55" s="247"/>
      <c r="AM55" s="247"/>
      <c r="AN55" s="247"/>
      <c r="AO55" s="247"/>
      <c r="AP55" s="247"/>
      <c r="AQ55" s="247"/>
      <c r="AR55" s="247"/>
      <c r="AS55" s="247"/>
      <c r="AT55" s="247"/>
      <c r="AU55" s="247"/>
      <c r="AV55" s="247"/>
      <c r="AW55" s="247"/>
      <c r="AX55" s="247"/>
      <c r="AY55" s="247"/>
      <c r="AZ55" s="247"/>
      <c r="BA55" s="247"/>
      <c r="BB55" s="247"/>
      <c r="BC55" s="247"/>
      <c r="BD55" s="247"/>
      <c r="BE55" s="247"/>
      <c r="BF55" s="247"/>
      <c r="BG55" s="247"/>
      <c r="BH55" s="247"/>
      <c r="BI55" s="247"/>
      <c r="BJ55" s="247"/>
      <c r="BK55" s="247"/>
      <c r="BL55" s="247"/>
      <c r="BM55" s="247"/>
      <c r="BN55" s="247"/>
      <c r="BO55" s="247"/>
      <c r="BP55" s="247"/>
      <c r="BQ55" s="247"/>
      <c r="BR55" s="247"/>
      <c r="BS55" s="247"/>
      <c r="BT55" s="247"/>
      <c r="BU55" s="247"/>
      <c r="BV55" s="247"/>
      <c r="BW55" s="247"/>
      <c r="BX55" s="13"/>
      <c r="BY55" s="13"/>
      <c r="BZ55" s="13"/>
      <c r="CA55" s="13"/>
      <c r="CB55" s="93"/>
    </row>
    <row r="56" spans="1:80" ht="36.75" customHeight="1" x14ac:dyDescent="0.2">
      <c r="A56" s="240" t="s">
        <v>13</v>
      </c>
      <c r="B56" s="241" t="s">
        <v>12</v>
      </c>
      <c r="C56" s="250" t="s">
        <v>12</v>
      </c>
      <c r="D56" s="273" t="s">
        <v>147</v>
      </c>
      <c r="E56" s="252" t="s">
        <v>12</v>
      </c>
      <c r="F56" s="253">
        <v>188718528</v>
      </c>
      <c r="G56" s="254" t="s">
        <v>72</v>
      </c>
      <c r="H56" s="50"/>
      <c r="I56" s="50"/>
      <c r="J56" s="47"/>
      <c r="K56" s="50"/>
      <c r="L56" s="50"/>
      <c r="M56" s="50"/>
      <c r="N56" s="50"/>
      <c r="O56" s="50"/>
      <c r="P56" s="47">
        <v>60.6</v>
      </c>
      <c r="Q56" s="50"/>
      <c r="R56" s="50"/>
      <c r="S56" s="50"/>
      <c r="T56" s="50"/>
      <c r="U56" s="50"/>
      <c r="V56" s="50"/>
      <c r="W56" s="50"/>
      <c r="X56" s="46">
        <f>P56</f>
        <v>60.6</v>
      </c>
      <c r="Y56" s="46">
        <v>58.6</v>
      </c>
      <c r="Z56" s="46">
        <v>41.2</v>
      </c>
      <c r="AA56" s="46">
        <v>2</v>
      </c>
      <c r="AB56" s="48"/>
      <c r="AC56" s="48"/>
      <c r="AD56" s="48"/>
      <c r="AE56" s="48"/>
      <c r="AF56" s="46">
        <v>61.2</v>
      </c>
      <c r="AG56" s="46"/>
      <c r="AH56" s="46"/>
      <c r="AI56" s="46"/>
      <c r="AJ56" s="46"/>
      <c r="AK56" s="46"/>
      <c r="AL56" s="46"/>
      <c r="AM56" s="46"/>
      <c r="AN56" s="46">
        <f>AF56</f>
        <v>61.2</v>
      </c>
      <c r="AO56" s="46">
        <f>AF56</f>
        <v>61.2</v>
      </c>
      <c r="AP56" s="46">
        <v>41.7</v>
      </c>
      <c r="AQ56" s="46">
        <v>0</v>
      </c>
      <c r="AR56" s="48"/>
      <c r="AS56" s="48"/>
      <c r="AT56" s="48"/>
      <c r="AU56" s="48"/>
      <c r="AV56" s="46">
        <v>61.9</v>
      </c>
      <c r="AW56" s="46"/>
      <c r="AX56" s="46"/>
      <c r="AY56" s="46"/>
      <c r="AZ56" s="46"/>
      <c r="BA56" s="46"/>
      <c r="BB56" s="46"/>
      <c r="BC56" s="46"/>
      <c r="BD56" s="46">
        <f>AV56</f>
        <v>61.9</v>
      </c>
      <c r="BE56" s="46">
        <f>AV56</f>
        <v>61.9</v>
      </c>
      <c r="BF56" s="46">
        <v>42.2</v>
      </c>
      <c r="BG56" s="46">
        <v>0</v>
      </c>
      <c r="BH56" s="48"/>
      <c r="BI56" s="48"/>
      <c r="BJ56" s="48"/>
      <c r="BK56" s="48"/>
      <c r="BL56" s="46">
        <v>62.1</v>
      </c>
      <c r="BM56" s="46"/>
      <c r="BN56" s="46"/>
      <c r="BO56" s="46"/>
      <c r="BP56" s="46"/>
      <c r="BQ56" s="46"/>
      <c r="BR56" s="46"/>
      <c r="BS56" s="46"/>
      <c r="BT56" s="46">
        <f>BL56</f>
        <v>62.1</v>
      </c>
      <c r="BU56" s="46">
        <f>BL56</f>
        <v>62.1</v>
      </c>
      <c r="BV56" s="46">
        <v>42.4</v>
      </c>
      <c r="BW56" s="46">
        <v>0</v>
      </c>
      <c r="BX56" s="182" t="s">
        <v>104</v>
      </c>
      <c r="BY56" s="183">
        <v>5</v>
      </c>
      <c r="BZ56" s="183">
        <v>6</v>
      </c>
      <c r="CA56" s="183">
        <v>6</v>
      </c>
      <c r="CB56" s="183">
        <v>6</v>
      </c>
    </row>
    <row r="57" spans="1:80" ht="57.75" customHeight="1" x14ac:dyDescent="0.2">
      <c r="A57" s="240"/>
      <c r="B57" s="241"/>
      <c r="C57" s="250"/>
      <c r="D57" s="273"/>
      <c r="E57" s="252"/>
      <c r="F57" s="253"/>
      <c r="G57" s="254"/>
      <c r="H57" s="51"/>
      <c r="I57" s="51"/>
      <c r="J57" s="52"/>
      <c r="K57" s="51"/>
      <c r="L57" s="51"/>
      <c r="M57" s="51"/>
      <c r="N57" s="51"/>
      <c r="O57" s="51"/>
      <c r="P57" s="52"/>
      <c r="Q57" s="51"/>
      <c r="R57" s="51"/>
      <c r="S57" s="51"/>
      <c r="T57" s="51"/>
      <c r="U57" s="51"/>
      <c r="V57" s="51"/>
      <c r="W57" s="51"/>
      <c r="X57" s="49"/>
      <c r="Y57" s="49"/>
      <c r="Z57" s="49"/>
      <c r="AA57" s="49"/>
      <c r="AB57" s="49"/>
      <c r="AC57" s="49"/>
      <c r="AD57" s="49"/>
      <c r="AE57" s="49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9"/>
      <c r="AS57" s="49"/>
      <c r="AT57" s="49"/>
      <c r="AU57" s="49"/>
      <c r="AV57" s="46"/>
      <c r="AW57" s="46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49"/>
      <c r="BI57" s="49"/>
      <c r="BJ57" s="49"/>
      <c r="BK57" s="49"/>
      <c r="BL57" s="46"/>
      <c r="BM57" s="46"/>
      <c r="BN57" s="46"/>
      <c r="BO57" s="46"/>
      <c r="BP57" s="46"/>
      <c r="BQ57" s="46"/>
      <c r="BR57" s="46"/>
      <c r="BS57" s="46"/>
      <c r="BT57" s="46"/>
      <c r="BU57" s="46"/>
      <c r="BV57" s="46"/>
      <c r="BW57" s="46"/>
      <c r="BX57" s="182" t="s">
        <v>174</v>
      </c>
      <c r="BY57" s="151">
        <v>5</v>
      </c>
      <c r="BZ57" s="151">
        <v>5</v>
      </c>
      <c r="CA57" s="151">
        <v>5</v>
      </c>
      <c r="CB57" s="151">
        <v>5</v>
      </c>
    </row>
    <row r="58" spans="1:80" ht="15.75" customHeight="1" x14ac:dyDescent="0.2">
      <c r="A58" s="129" t="s">
        <v>13</v>
      </c>
      <c r="B58" s="12" t="s">
        <v>12</v>
      </c>
      <c r="C58" s="246" t="s">
        <v>16</v>
      </c>
      <c r="D58" s="246"/>
      <c r="E58" s="246"/>
      <c r="F58" s="246"/>
      <c r="G58" s="246"/>
      <c r="H58" s="246"/>
      <c r="I58" s="21">
        <f>SUM(I57:I57)</f>
        <v>0</v>
      </c>
      <c r="J58" s="21">
        <f>SUM(J57:J57)</f>
        <v>0</v>
      </c>
      <c r="K58" s="21">
        <f>SUM(K57:K57)</f>
        <v>0</v>
      </c>
      <c r="L58" s="21"/>
      <c r="M58" s="21"/>
      <c r="N58" s="21"/>
      <c r="O58" s="21"/>
      <c r="P58" s="21">
        <f>SUM(P56:P57)</f>
        <v>60.6</v>
      </c>
      <c r="Q58" s="21"/>
      <c r="R58" s="21"/>
      <c r="S58" s="21"/>
      <c r="T58" s="21"/>
      <c r="U58" s="21"/>
      <c r="V58" s="21"/>
      <c r="W58" s="21"/>
      <c r="X58" s="21">
        <f>SUM(X56:X57)</f>
        <v>60.6</v>
      </c>
      <c r="Y58" s="21">
        <f>SUM(Y56:Y57)</f>
        <v>58.6</v>
      </c>
      <c r="Z58" s="21">
        <f>SUM(Z56:Z57)</f>
        <v>41.2</v>
      </c>
      <c r="AA58" s="21">
        <f>SUM(AA56:AA57)</f>
        <v>2</v>
      </c>
      <c r="AB58" s="21"/>
      <c r="AC58" s="21"/>
      <c r="AD58" s="21"/>
      <c r="AE58" s="21"/>
      <c r="AF58" s="21">
        <f>SUM(AF56:AF57)</f>
        <v>61.2</v>
      </c>
      <c r="AG58" s="21"/>
      <c r="AH58" s="21"/>
      <c r="AI58" s="21"/>
      <c r="AJ58" s="21"/>
      <c r="AK58" s="21"/>
      <c r="AL58" s="21"/>
      <c r="AM58" s="21"/>
      <c r="AN58" s="21">
        <f>SUM(AN56:AN57)</f>
        <v>61.2</v>
      </c>
      <c r="AO58" s="21">
        <f>SUM(AO56:AO57)</f>
        <v>61.2</v>
      </c>
      <c r="AP58" s="21">
        <f>SUM(AP56:AP57)</f>
        <v>41.7</v>
      </c>
      <c r="AQ58" s="21">
        <f>SUM(AQ56:AQ57)</f>
        <v>0</v>
      </c>
      <c r="AR58" s="21"/>
      <c r="AS58" s="21"/>
      <c r="AT58" s="21"/>
      <c r="AU58" s="21"/>
      <c r="AV58" s="21">
        <f>SUM(AV56:AV57)</f>
        <v>61.9</v>
      </c>
      <c r="AW58" s="21"/>
      <c r="AX58" s="21"/>
      <c r="AY58" s="21"/>
      <c r="AZ58" s="21"/>
      <c r="BA58" s="21"/>
      <c r="BB58" s="21"/>
      <c r="BC58" s="21"/>
      <c r="BD58" s="21">
        <f>SUM(BD56:BD57)</f>
        <v>61.9</v>
      </c>
      <c r="BE58" s="21">
        <f>SUM(BE56:BE57)</f>
        <v>61.9</v>
      </c>
      <c r="BF58" s="21">
        <f>SUM(BF56:BF57)</f>
        <v>42.2</v>
      </c>
      <c r="BG58" s="21">
        <f>SUM(BG56:BG57)</f>
        <v>0</v>
      </c>
      <c r="BH58" s="21"/>
      <c r="BI58" s="21"/>
      <c r="BJ58" s="21"/>
      <c r="BK58" s="21"/>
      <c r="BL58" s="21">
        <f>SUM(BL56:BL57)</f>
        <v>62.1</v>
      </c>
      <c r="BM58" s="21"/>
      <c r="BN58" s="21"/>
      <c r="BO58" s="21"/>
      <c r="BP58" s="21"/>
      <c r="BQ58" s="21"/>
      <c r="BR58" s="21"/>
      <c r="BS58" s="21"/>
      <c r="BT58" s="21">
        <f>SUM(BT56:BT57)</f>
        <v>62.1</v>
      </c>
      <c r="BU58" s="21">
        <f>SUM(BU56:BU57)</f>
        <v>62.1</v>
      </c>
      <c r="BV58" s="21">
        <f>SUM(BV56:BV57)</f>
        <v>42.4</v>
      </c>
      <c r="BW58" s="21">
        <f>SUM(BW56:BW57)</f>
        <v>0</v>
      </c>
      <c r="BX58" s="21"/>
      <c r="BY58" s="13"/>
      <c r="BZ58" s="13"/>
      <c r="CA58" s="13"/>
      <c r="CB58" s="93"/>
    </row>
    <row r="59" spans="1:80" s="19" customFormat="1" ht="15" customHeight="1" x14ac:dyDescent="0.2">
      <c r="A59" s="15" t="s">
        <v>13</v>
      </c>
      <c r="B59" s="248" t="s">
        <v>17</v>
      </c>
      <c r="C59" s="248"/>
      <c r="D59" s="248"/>
      <c r="E59" s="248"/>
      <c r="F59" s="248"/>
      <c r="G59" s="248"/>
      <c r="H59" s="23" t="e">
        <f>H34+#REF!+H45+H55+H58</f>
        <v>#REF!</v>
      </c>
      <c r="I59" s="23" t="e">
        <f>I34+#REF!+I45+I55+I58</f>
        <v>#REF!</v>
      </c>
      <c r="J59" s="23" t="e">
        <f>J34+#REF!+J45+J55+J58</f>
        <v>#REF!</v>
      </c>
      <c r="K59" s="23" t="e">
        <f>K34+#REF!+K45+K55+K58</f>
        <v>#REF!</v>
      </c>
      <c r="L59" s="23"/>
      <c r="M59" s="23"/>
      <c r="N59" s="23"/>
      <c r="O59" s="23"/>
      <c r="P59" s="23">
        <f>P58</f>
        <v>60.6</v>
      </c>
      <c r="Q59" s="23"/>
      <c r="R59" s="23"/>
      <c r="S59" s="23"/>
      <c r="T59" s="23"/>
      <c r="U59" s="23"/>
      <c r="V59" s="23"/>
      <c r="W59" s="23"/>
      <c r="X59" s="23">
        <f>X58</f>
        <v>60.6</v>
      </c>
      <c r="Y59" s="23">
        <f>Y58</f>
        <v>58.6</v>
      </c>
      <c r="Z59" s="23">
        <f>Z58</f>
        <v>41.2</v>
      </c>
      <c r="AA59" s="23">
        <f>AA58</f>
        <v>2</v>
      </c>
      <c r="AB59" s="23"/>
      <c r="AC59" s="23"/>
      <c r="AD59" s="23"/>
      <c r="AE59" s="23"/>
      <c r="AF59" s="23">
        <f>AF58</f>
        <v>61.2</v>
      </c>
      <c r="AG59" s="23"/>
      <c r="AH59" s="23"/>
      <c r="AI59" s="23"/>
      <c r="AJ59" s="23"/>
      <c r="AK59" s="23"/>
      <c r="AL59" s="23"/>
      <c r="AM59" s="23"/>
      <c r="AN59" s="23">
        <f>AN58</f>
        <v>61.2</v>
      </c>
      <c r="AO59" s="23">
        <f>AO58</f>
        <v>61.2</v>
      </c>
      <c r="AP59" s="23">
        <f>AP58</f>
        <v>41.7</v>
      </c>
      <c r="AQ59" s="23">
        <f>AQ58</f>
        <v>0</v>
      </c>
      <c r="AR59" s="23"/>
      <c r="AS59" s="23"/>
      <c r="AT59" s="23"/>
      <c r="AU59" s="23"/>
      <c r="AV59" s="23">
        <f>AV58</f>
        <v>61.9</v>
      </c>
      <c r="AW59" s="23"/>
      <c r="AX59" s="23"/>
      <c r="AY59" s="23"/>
      <c r="AZ59" s="23"/>
      <c r="BA59" s="23"/>
      <c r="BB59" s="23"/>
      <c r="BC59" s="23"/>
      <c r="BD59" s="23">
        <f>BD58</f>
        <v>61.9</v>
      </c>
      <c r="BE59" s="23">
        <f>BE58</f>
        <v>61.9</v>
      </c>
      <c r="BF59" s="23">
        <f>BF58</f>
        <v>42.2</v>
      </c>
      <c r="BG59" s="23">
        <f>BG58</f>
        <v>0</v>
      </c>
      <c r="BH59" s="23"/>
      <c r="BI59" s="23"/>
      <c r="BJ59" s="23"/>
      <c r="BK59" s="23"/>
      <c r="BL59" s="23">
        <f>BL58</f>
        <v>62.1</v>
      </c>
      <c r="BM59" s="23"/>
      <c r="BN59" s="23"/>
      <c r="BO59" s="23"/>
      <c r="BP59" s="23"/>
      <c r="BQ59" s="23"/>
      <c r="BR59" s="23"/>
      <c r="BS59" s="23"/>
      <c r="BT59" s="23">
        <f>BT58</f>
        <v>62.1</v>
      </c>
      <c r="BU59" s="23">
        <f>BU58</f>
        <v>62.1</v>
      </c>
      <c r="BV59" s="23">
        <f>BV58</f>
        <v>42.4</v>
      </c>
      <c r="BW59" s="23">
        <f>BW58</f>
        <v>0</v>
      </c>
      <c r="BX59" s="24"/>
      <c r="BY59" s="24"/>
      <c r="BZ59" s="24"/>
      <c r="CA59" s="24"/>
      <c r="CB59" s="24"/>
    </row>
    <row r="60" spans="1:80" ht="15.75" customHeight="1" x14ac:dyDescent="0.2">
      <c r="A60" s="129" t="s">
        <v>14</v>
      </c>
      <c r="B60" s="255" t="s">
        <v>43</v>
      </c>
      <c r="C60" s="255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/>
      <c r="AC60" s="255"/>
      <c r="AD60" s="255"/>
      <c r="AE60" s="255"/>
      <c r="AF60" s="255"/>
      <c r="AG60" s="255"/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139"/>
      <c r="AS60" s="139"/>
      <c r="AT60" s="139"/>
      <c r="AU60" s="139"/>
      <c r="AV60" s="139"/>
      <c r="AW60" s="139"/>
      <c r="AX60" s="139"/>
      <c r="AY60" s="139"/>
      <c r="AZ60" s="139"/>
      <c r="BA60" s="139"/>
      <c r="BB60" s="139"/>
      <c r="BC60" s="139"/>
      <c r="BD60" s="139"/>
      <c r="BE60" s="139"/>
      <c r="BF60" s="139"/>
      <c r="BG60" s="139"/>
      <c r="BH60" s="139"/>
      <c r="BI60" s="139"/>
      <c r="BJ60" s="139"/>
      <c r="BK60" s="139"/>
      <c r="BL60" s="139"/>
      <c r="BM60" s="139"/>
      <c r="BN60" s="139"/>
      <c r="BO60" s="139"/>
      <c r="BP60" s="139"/>
      <c r="BQ60" s="139"/>
      <c r="BR60" s="139"/>
      <c r="BS60" s="139"/>
      <c r="BT60" s="139"/>
      <c r="BU60" s="139"/>
      <c r="BV60" s="139"/>
      <c r="BW60" s="139"/>
      <c r="BX60" s="72"/>
      <c r="BY60" s="72"/>
      <c r="BZ60" s="72"/>
      <c r="CA60" s="72"/>
      <c r="CB60" s="92"/>
    </row>
    <row r="61" spans="1:80" ht="15.75" customHeight="1" x14ac:dyDescent="0.2">
      <c r="A61" s="129" t="s">
        <v>14</v>
      </c>
      <c r="B61" s="12" t="s">
        <v>12</v>
      </c>
      <c r="C61" s="247" t="s">
        <v>44</v>
      </c>
      <c r="D61" s="247"/>
      <c r="E61" s="247"/>
      <c r="F61" s="247"/>
      <c r="G61" s="247"/>
      <c r="H61" s="247"/>
      <c r="I61" s="247"/>
      <c r="J61" s="247"/>
      <c r="K61" s="247"/>
      <c r="L61" s="247"/>
      <c r="M61" s="247"/>
      <c r="N61" s="247"/>
      <c r="O61" s="247"/>
      <c r="P61" s="247"/>
      <c r="Q61" s="247"/>
      <c r="R61" s="247"/>
      <c r="S61" s="247"/>
      <c r="T61" s="247"/>
      <c r="U61" s="247"/>
      <c r="V61" s="247"/>
      <c r="W61" s="247"/>
      <c r="X61" s="247"/>
      <c r="Y61" s="247"/>
      <c r="Z61" s="247"/>
      <c r="AA61" s="247"/>
      <c r="AB61" s="247"/>
      <c r="AC61" s="247"/>
      <c r="AD61" s="247"/>
      <c r="AE61" s="247"/>
      <c r="AF61" s="247"/>
      <c r="AG61" s="247"/>
      <c r="AH61" s="247"/>
      <c r="AI61" s="247"/>
      <c r="AJ61" s="247"/>
      <c r="AK61" s="247"/>
      <c r="AL61" s="247"/>
      <c r="AM61" s="247"/>
      <c r="AN61" s="247"/>
      <c r="AO61" s="247"/>
      <c r="AP61" s="247"/>
      <c r="AQ61" s="247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  <c r="BM61" s="58"/>
      <c r="BN61" s="58"/>
      <c r="BO61" s="58"/>
      <c r="BP61" s="58"/>
      <c r="BQ61" s="58"/>
      <c r="BR61" s="58"/>
      <c r="BS61" s="58"/>
      <c r="BT61" s="58"/>
      <c r="BU61" s="58"/>
      <c r="BV61" s="58"/>
      <c r="BW61" s="58"/>
      <c r="BX61" s="157"/>
      <c r="BY61" s="13"/>
      <c r="BZ61" s="13"/>
      <c r="CA61" s="13"/>
      <c r="CB61" s="93"/>
    </row>
    <row r="62" spans="1:80" s="19" customFormat="1" ht="30" customHeight="1" x14ac:dyDescent="0.2">
      <c r="A62" s="129" t="s">
        <v>14</v>
      </c>
      <c r="B62" s="12" t="s">
        <v>12</v>
      </c>
      <c r="C62" s="170" t="s">
        <v>12</v>
      </c>
      <c r="D62" s="192" t="s">
        <v>28</v>
      </c>
      <c r="E62" s="133" t="s">
        <v>12</v>
      </c>
      <c r="F62" s="90" t="s">
        <v>30</v>
      </c>
      <c r="G62" s="89" t="s">
        <v>73</v>
      </c>
      <c r="H62" s="18"/>
      <c r="I62" s="18"/>
      <c r="J62" s="18"/>
      <c r="K62" s="18"/>
      <c r="L62" s="47"/>
      <c r="M62" s="47"/>
      <c r="N62" s="47"/>
      <c r="O62" s="47"/>
      <c r="P62" s="46">
        <v>618.9</v>
      </c>
      <c r="Q62" s="46"/>
      <c r="R62" s="46"/>
      <c r="S62" s="46"/>
      <c r="T62" s="47"/>
      <c r="U62" s="47"/>
      <c r="V62" s="47"/>
      <c r="W62" s="47"/>
      <c r="X62" s="47">
        <f>P62</f>
        <v>618.9</v>
      </c>
      <c r="Y62" s="46">
        <v>0</v>
      </c>
      <c r="Z62" s="47">
        <v>0</v>
      </c>
      <c r="AA62" s="47">
        <f>X62</f>
        <v>618.9</v>
      </c>
      <c r="AB62" s="47"/>
      <c r="AC62" s="47"/>
      <c r="AD62" s="47"/>
      <c r="AE62" s="47"/>
      <c r="AF62" s="46">
        <v>772.9</v>
      </c>
      <c r="AG62" s="46"/>
      <c r="AH62" s="46"/>
      <c r="AI62" s="46"/>
      <c r="AJ62" s="47"/>
      <c r="AK62" s="47"/>
      <c r="AL62" s="47"/>
      <c r="AM62" s="47"/>
      <c r="AN62" s="47">
        <f>AF62</f>
        <v>772.9</v>
      </c>
      <c r="AO62" s="46">
        <v>0</v>
      </c>
      <c r="AP62" s="47">
        <v>0</v>
      </c>
      <c r="AQ62" s="47">
        <f>AN62</f>
        <v>772.9</v>
      </c>
      <c r="AR62" s="47"/>
      <c r="AS62" s="47"/>
      <c r="AT62" s="47"/>
      <c r="AU62" s="47"/>
      <c r="AV62" s="46">
        <v>810.9</v>
      </c>
      <c r="AW62" s="46"/>
      <c r="AX62" s="46"/>
      <c r="AY62" s="46"/>
      <c r="AZ62" s="47"/>
      <c r="BA62" s="47"/>
      <c r="BB62" s="47"/>
      <c r="BC62" s="47"/>
      <c r="BD62" s="47">
        <f>AV62</f>
        <v>810.9</v>
      </c>
      <c r="BE62" s="46">
        <v>0</v>
      </c>
      <c r="BF62" s="47">
        <v>0</v>
      </c>
      <c r="BG62" s="47">
        <f>BD62</f>
        <v>810.9</v>
      </c>
      <c r="BH62" s="47"/>
      <c r="BI62" s="47"/>
      <c r="BJ62" s="47"/>
      <c r="BK62" s="47"/>
      <c r="BL62" s="46">
        <v>810.9</v>
      </c>
      <c r="BM62" s="46"/>
      <c r="BN62" s="46"/>
      <c r="BO62" s="46"/>
      <c r="BP62" s="47"/>
      <c r="BQ62" s="47"/>
      <c r="BR62" s="47"/>
      <c r="BS62" s="47"/>
      <c r="BT62" s="46">
        <f>BL62</f>
        <v>810.9</v>
      </c>
      <c r="BU62" s="46">
        <v>0</v>
      </c>
      <c r="BV62" s="47">
        <v>0</v>
      </c>
      <c r="BW62" s="46">
        <f>BT62</f>
        <v>810.9</v>
      </c>
      <c r="BX62" s="171" t="s">
        <v>171</v>
      </c>
      <c r="BY62" s="156">
        <v>618.9</v>
      </c>
      <c r="BZ62" s="156">
        <v>772.9</v>
      </c>
      <c r="CA62" s="156">
        <v>810.9</v>
      </c>
      <c r="CB62" s="46">
        <v>810.9</v>
      </c>
    </row>
    <row r="63" spans="1:80" s="19" customFormat="1" ht="30.75" x14ac:dyDescent="0.2">
      <c r="A63" s="129" t="s">
        <v>14</v>
      </c>
      <c r="B63" s="12" t="s">
        <v>12</v>
      </c>
      <c r="C63" s="170" t="s">
        <v>13</v>
      </c>
      <c r="D63" s="192" t="s">
        <v>29</v>
      </c>
      <c r="E63" s="133" t="s">
        <v>12</v>
      </c>
      <c r="F63" s="90" t="s">
        <v>30</v>
      </c>
      <c r="G63" s="89" t="s">
        <v>73</v>
      </c>
      <c r="H63" s="20"/>
      <c r="I63" s="20"/>
      <c r="J63" s="20"/>
      <c r="K63" s="20"/>
      <c r="L63" s="52"/>
      <c r="M63" s="52"/>
      <c r="N63" s="52"/>
      <c r="O63" s="52"/>
      <c r="P63" s="46">
        <v>191.1</v>
      </c>
      <c r="Q63" s="46"/>
      <c r="R63" s="46"/>
      <c r="S63" s="46"/>
      <c r="T63" s="52"/>
      <c r="U63" s="52"/>
      <c r="V63" s="52"/>
      <c r="W63" s="52"/>
      <c r="X63" s="47">
        <f>P63</f>
        <v>191.1</v>
      </c>
      <c r="Y63" s="46">
        <f>P63</f>
        <v>191.1</v>
      </c>
      <c r="Z63" s="47">
        <v>0</v>
      </c>
      <c r="AA63" s="47">
        <v>0</v>
      </c>
      <c r="AB63" s="52"/>
      <c r="AC63" s="52"/>
      <c r="AD63" s="52"/>
      <c r="AE63" s="52"/>
      <c r="AF63" s="46">
        <v>242.9</v>
      </c>
      <c r="AG63" s="46"/>
      <c r="AH63" s="46"/>
      <c r="AI63" s="46"/>
      <c r="AJ63" s="52"/>
      <c r="AK63" s="52"/>
      <c r="AL63" s="52"/>
      <c r="AM63" s="52"/>
      <c r="AN63" s="47">
        <f>AF63</f>
        <v>242.9</v>
      </c>
      <c r="AO63" s="46">
        <f>AN63</f>
        <v>242.9</v>
      </c>
      <c r="AP63" s="47">
        <v>0</v>
      </c>
      <c r="AQ63" s="47">
        <v>0</v>
      </c>
      <c r="AR63" s="52"/>
      <c r="AS63" s="52"/>
      <c r="AT63" s="52"/>
      <c r="AU63" s="52"/>
      <c r="AV63" s="46">
        <v>210.6</v>
      </c>
      <c r="AW63" s="46"/>
      <c r="AX63" s="46"/>
      <c r="AY63" s="46"/>
      <c r="AZ63" s="52"/>
      <c r="BA63" s="52"/>
      <c r="BB63" s="52"/>
      <c r="BC63" s="52"/>
      <c r="BD63" s="47">
        <f>AV62:AV63</f>
        <v>210.6</v>
      </c>
      <c r="BE63" s="46">
        <f>AV63</f>
        <v>210.6</v>
      </c>
      <c r="BF63" s="47">
        <v>0</v>
      </c>
      <c r="BG63" s="47">
        <v>0</v>
      </c>
      <c r="BH63" s="52"/>
      <c r="BI63" s="52"/>
      <c r="BJ63" s="52"/>
      <c r="BK63" s="52"/>
      <c r="BL63" s="46">
        <v>173.8</v>
      </c>
      <c r="BM63" s="46"/>
      <c r="BN63" s="46"/>
      <c r="BO63" s="46"/>
      <c r="BP63" s="52"/>
      <c r="BQ63" s="52"/>
      <c r="BR63" s="52"/>
      <c r="BS63" s="52"/>
      <c r="BT63" s="47">
        <f>BL63</f>
        <v>173.8</v>
      </c>
      <c r="BU63" s="46">
        <f>BT63</f>
        <v>173.8</v>
      </c>
      <c r="BV63" s="47">
        <v>0</v>
      </c>
      <c r="BW63" s="47">
        <v>0</v>
      </c>
      <c r="BX63" s="171" t="s">
        <v>172</v>
      </c>
      <c r="BY63" s="156">
        <v>191.1</v>
      </c>
      <c r="BZ63" s="156">
        <v>242.9</v>
      </c>
      <c r="CA63" s="156">
        <v>210.6</v>
      </c>
      <c r="CB63" s="46">
        <v>173.8</v>
      </c>
    </row>
    <row r="64" spans="1:80" s="19" customFormat="1" ht="14.25" customHeight="1" x14ac:dyDescent="0.2">
      <c r="A64" s="15" t="s">
        <v>14</v>
      </c>
      <c r="B64" s="16" t="s">
        <v>12</v>
      </c>
      <c r="C64" s="246" t="s">
        <v>16</v>
      </c>
      <c r="D64" s="246"/>
      <c r="E64" s="246"/>
      <c r="F64" s="246"/>
      <c r="G64" s="246"/>
      <c r="H64" s="21">
        <f>SUM(H62:H63)</f>
        <v>0</v>
      </c>
      <c r="I64" s="21">
        <f>SUM(I62:I63)</f>
        <v>0</v>
      </c>
      <c r="J64" s="21">
        <f>SUM(J62:J63)</f>
        <v>0</v>
      </c>
      <c r="K64" s="21">
        <f>SUM(K62:K63)</f>
        <v>0</v>
      </c>
      <c r="L64" s="21"/>
      <c r="M64" s="21"/>
      <c r="N64" s="21"/>
      <c r="O64" s="21"/>
      <c r="P64" s="21">
        <f>SUM(P62:P63)</f>
        <v>810</v>
      </c>
      <c r="Q64" s="21"/>
      <c r="R64" s="21"/>
      <c r="S64" s="21"/>
      <c r="T64" s="21"/>
      <c r="U64" s="21"/>
      <c r="V64" s="21"/>
      <c r="W64" s="21"/>
      <c r="X64" s="21">
        <f>SUM(X62:X63)</f>
        <v>810</v>
      </c>
      <c r="Y64" s="21">
        <f>SUM(Y62:Y63)</f>
        <v>191.1</v>
      </c>
      <c r="Z64" s="21">
        <f>SUM(Z62:Z63)</f>
        <v>0</v>
      </c>
      <c r="AA64" s="21">
        <f>SUM(AA62:AA63)</f>
        <v>618.9</v>
      </c>
      <c r="AB64" s="21"/>
      <c r="AC64" s="21"/>
      <c r="AD64" s="21"/>
      <c r="AE64" s="21"/>
      <c r="AF64" s="21">
        <f>SUM(AF62:AF63)</f>
        <v>1015.8</v>
      </c>
      <c r="AG64" s="21"/>
      <c r="AH64" s="21"/>
      <c r="AI64" s="21"/>
      <c r="AJ64" s="21"/>
      <c r="AK64" s="21"/>
      <c r="AL64" s="21"/>
      <c r="AM64" s="21"/>
      <c r="AN64" s="21">
        <f>SUM(AN62:AN63)</f>
        <v>1015.8</v>
      </c>
      <c r="AO64" s="21">
        <f>SUM(AO62:AO63)</f>
        <v>242.9</v>
      </c>
      <c r="AP64" s="21">
        <f>SUM(AP62:AP63)</f>
        <v>0</v>
      </c>
      <c r="AQ64" s="21">
        <f>SUM(AQ62:AQ63)</f>
        <v>772.9</v>
      </c>
      <c r="AR64" s="21"/>
      <c r="AS64" s="21"/>
      <c r="AT64" s="21"/>
      <c r="AU64" s="21"/>
      <c r="AV64" s="21">
        <f>SUM(AV62:AV63)</f>
        <v>1021.5</v>
      </c>
      <c r="AW64" s="21"/>
      <c r="AX64" s="21"/>
      <c r="AY64" s="21"/>
      <c r="AZ64" s="21"/>
      <c r="BA64" s="21"/>
      <c r="BB64" s="21"/>
      <c r="BC64" s="21"/>
      <c r="BD64" s="21">
        <f>SUM(BD62:BD63)</f>
        <v>1021.5</v>
      </c>
      <c r="BE64" s="21">
        <f>SUM(BE62:BE63)</f>
        <v>210.6</v>
      </c>
      <c r="BF64" s="21">
        <f>SUM(BF62:BF63)</f>
        <v>0</v>
      </c>
      <c r="BG64" s="21">
        <f>SUM(BG62:BG63)</f>
        <v>810.9</v>
      </c>
      <c r="BH64" s="21"/>
      <c r="BI64" s="21"/>
      <c r="BJ64" s="21"/>
      <c r="BK64" s="21"/>
      <c r="BL64" s="21">
        <f>SUM(BL62:BL63)</f>
        <v>984.7</v>
      </c>
      <c r="BM64" s="21"/>
      <c r="BN64" s="21"/>
      <c r="BO64" s="21"/>
      <c r="BP64" s="21"/>
      <c r="BQ64" s="21"/>
      <c r="BR64" s="21"/>
      <c r="BS64" s="21"/>
      <c r="BT64" s="21">
        <f>SUM(BT62:BT63)</f>
        <v>984.7</v>
      </c>
      <c r="BU64" s="21">
        <f>SUM(BU62:BU63)</f>
        <v>173.8</v>
      </c>
      <c r="BV64" s="21">
        <f>SUM(BV62:BV63)</f>
        <v>0</v>
      </c>
      <c r="BW64" s="21">
        <f>SUM(BW62:BW63)</f>
        <v>810.9</v>
      </c>
      <c r="BX64" s="22"/>
      <c r="BY64" s="22"/>
      <c r="BZ64" s="22"/>
      <c r="CA64" s="22"/>
      <c r="CB64" s="26"/>
    </row>
    <row r="65" spans="1:80" s="19" customFormat="1" ht="16.5" customHeight="1" x14ac:dyDescent="0.2">
      <c r="A65" s="15" t="s">
        <v>14</v>
      </c>
      <c r="B65" s="248" t="s">
        <v>17</v>
      </c>
      <c r="C65" s="248"/>
      <c r="D65" s="248"/>
      <c r="E65" s="248"/>
      <c r="F65" s="248"/>
      <c r="G65" s="248"/>
      <c r="H65" s="23">
        <f>SUM(H62:H63)</f>
        <v>0</v>
      </c>
      <c r="I65" s="23">
        <f>SUM(I62:I63)</f>
        <v>0</v>
      </c>
      <c r="J65" s="23">
        <f>SUM(J62:J63)</f>
        <v>0</v>
      </c>
      <c r="K65" s="23">
        <f>SUM(K62:K63)</f>
        <v>0</v>
      </c>
      <c r="L65" s="23"/>
      <c r="M65" s="23"/>
      <c r="N65" s="23"/>
      <c r="O65" s="23"/>
      <c r="P65" s="23">
        <f>SUM(P62:P63)</f>
        <v>810</v>
      </c>
      <c r="Q65" s="23"/>
      <c r="R65" s="23"/>
      <c r="S65" s="23"/>
      <c r="T65" s="23"/>
      <c r="U65" s="23"/>
      <c r="V65" s="23"/>
      <c r="W65" s="23"/>
      <c r="X65" s="23">
        <f>SUM(X62:X63)</f>
        <v>810</v>
      </c>
      <c r="Y65" s="23">
        <f>SUM(Y62:Y63)</f>
        <v>191.1</v>
      </c>
      <c r="Z65" s="23">
        <f>SUM(Z62:Z63)</f>
        <v>0</v>
      </c>
      <c r="AA65" s="23">
        <f>SUM(AA62:AA63)</f>
        <v>618.9</v>
      </c>
      <c r="AB65" s="23"/>
      <c r="AC65" s="23"/>
      <c r="AD65" s="23"/>
      <c r="AE65" s="23"/>
      <c r="AF65" s="23">
        <f>SUM(AF62:AF63)</f>
        <v>1015.8</v>
      </c>
      <c r="AG65" s="23"/>
      <c r="AH65" s="23"/>
      <c r="AI65" s="23"/>
      <c r="AJ65" s="23"/>
      <c r="AK65" s="23"/>
      <c r="AL65" s="23"/>
      <c r="AM65" s="23"/>
      <c r="AN65" s="23">
        <f>SUM(AN62:AN63)</f>
        <v>1015.8</v>
      </c>
      <c r="AO65" s="23">
        <f>SUM(AO62:AO63)</f>
        <v>242.9</v>
      </c>
      <c r="AP65" s="23">
        <f>SUM(AP62:AP63)</f>
        <v>0</v>
      </c>
      <c r="AQ65" s="23">
        <f>SUM(AQ62:AQ63)</f>
        <v>772.9</v>
      </c>
      <c r="AR65" s="23"/>
      <c r="AS65" s="23"/>
      <c r="AT65" s="23"/>
      <c r="AU65" s="23"/>
      <c r="AV65" s="23">
        <f>SUM(AV62:AV63)</f>
        <v>1021.5</v>
      </c>
      <c r="AW65" s="23"/>
      <c r="AX65" s="23"/>
      <c r="AY65" s="23"/>
      <c r="AZ65" s="23"/>
      <c r="BA65" s="23"/>
      <c r="BB65" s="23"/>
      <c r="BC65" s="23"/>
      <c r="BD65" s="23">
        <f>SUM(BD62:BD63)</f>
        <v>1021.5</v>
      </c>
      <c r="BE65" s="23">
        <f>SUM(BE62:BE63)</f>
        <v>210.6</v>
      </c>
      <c r="BF65" s="23">
        <f>SUM(BF62:BF63)</f>
        <v>0</v>
      </c>
      <c r="BG65" s="23">
        <f>SUM(BG62:BG63)</f>
        <v>810.9</v>
      </c>
      <c r="BH65" s="23"/>
      <c r="BI65" s="23"/>
      <c r="BJ65" s="23"/>
      <c r="BK65" s="23"/>
      <c r="BL65" s="23">
        <f>SUM(BL62:BL63)</f>
        <v>984.7</v>
      </c>
      <c r="BM65" s="23"/>
      <c r="BN65" s="23"/>
      <c r="BO65" s="23"/>
      <c r="BP65" s="23"/>
      <c r="BQ65" s="23"/>
      <c r="BR65" s="23"/>
      <c r="BS65" s="23"/>
      <c r="BT65" s="23">
        <f>SUM(BT62:BT63)</f>
        <v>984.7</v>
      </c>
      <c r="BU65" s="23">
        <f>SUM(BU62:BU63)</f>
        <v>173.8</v>
      </c>
      <c r="BV65" s="23">
        <f>SUM(BV62:BV63)</f>
        <v>0</v>
      </c>
      <c r="BW65" s="23">
        <f>SUM(BW62:BW63)</f>
        <v>810.9</v>
      </c>
      <c r="BX65" s="24"/>
      <c r="BY65" s="24"/>
      <c r="BZ65" s="24"/>
      <c r="CA65" s="24"/>
      <c r="CB65" s="24"/>
    </row>
    <row r="66" spans="1:80" s="19" customFormat="1" ht="14.25" customHeight="1" x14ac:dyDescent="0.2">
      <c r="A66" s="25" t="s">
        <v>15</v>
      </c>
      <c r="B66" s="257" t="s">
        <v>106</v>
      </c>
      <c r="C66" s="257"/>
      <c r="D66" s="257"/>
      <c r="E66" s="257"/>
      <c r="F66" s="257"/>
      <c r="G66" s="257"/>
      <c r="H66" s="257"/>
      <c r="I66" s="257"/>
      <c r="J66" s="257"/>
      <c r="K66" s="257"/>
      <c r="L66" s="257"/>
      <c r="M66" s="257"/>
      <c r="N66" s="257"/>
      <c r="O66" s="257"/>
      <c r="P66" s="257"/>
      <c r="Q66" s="257"/>
      <c r="R66" s="257"/>
      <c r="S66" s="257"/>
      <c r="T66" s="257"/>
      <c r="U66" s="257"/>
      <c r="V66" s="257"/>
      <c r="W66" s="257"/>
      <c r="X66" s="257"/>
      <c r="Y66" s="257"/>
      <c r="Z66" s="257"/>
      <c r="AA66" s="257"/>
      <c r="AB66" s="257"/>
      <c r="AC66" s="59"/>
      <c r="AD66" s="59"/>
      <c r="AE66" s="59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59"/>
      <c r="AT66" s="59"/>
      <c r="AU66" s="59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59"/>
      <c r="BJ66" s="59"/>
      <c r="BK66" s="59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</row>
    <row r="67" spans="1:80" ht="12" customHeight="1" x14ac:dyDescent="0.2">
      <c r="A67" s="142" t="s">
        <v>15</v>
      </c>
      <c r="B67" s="12" t="s">
        <v>12</v>
      </c>
      <c r="C67" s="247" t="s">
        <v>47</v>
      </c>
      <c r="D67" s="258"/>
      <c r="E67" s="258"/>
      <c r="F67" s="25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8"/>
      <c r="AE67" s="258"/>
      <c r="AF67" s="258"/>
      <c r="AG67" s="258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8"/>
      <c r="AT67" s="258"/>
      <c r="AU67" s="258"/>
      <c r="AV67" s="258"/>
      <c r="AW67" s="258"/>
      <c r="AX67" s="258"/>
      <c r="AY67" s="258"/>
      <c r="AZ67" s="258"/>
      <c r="BA67" s="258"/>
      <c r="BB67" s="258"/>
      <c r="BC67" s="258"/>
      <c r="BD67" s="258"/>
      <c r="BE67" s="258"/>
      <c r="BF67" s="258"/>
      <c r="BG67" s="258"/>
      <c r="BH67" s="258"/>
      <c r="BI67" s="258"/>
      <c r="BJ67" s="258"/>
      <c r="BK67" s="258"/>
      <c r="BL67" s="258"/>
      <c r="BM67" s="258"/>
      <c r="BN67" s="258"/>
      <c r="BO67" s="258"/>
      <c r="BP67" s="258"/>
      <c r="BQ67" s="258"/>
      <c r="BR67" s="258"/>
      <c r="BS67" s="258"/>
      <c r="BT67" s="258"/>
      <c r="BU67" s="258"/>
      <c r="BV67" s="258"/>
      <c r="BW67" s="258"/>
      <c r="BX67" s="13"/>
      <c r="BY67" s="13"/>
      <c r="BZ67" s="13"/>
      <c r="CA67" s="13"/>
      <c r="CB67" s="93"/>
    </row>
    <row r="68" spans="1:80" ht="33.75" customHeight="1" x14ac:dyDescent="0.2">
      <c r="A68" s="240" t="s">
        <v>15</v>
      </c>
      <c r="B68" s="241" t="s">
        <v>12</v>
      </c>
      <c r="C68" s="259" t="s">
        <v>12</v>
      </c>
      <c r="D68" s="143" t="s">
        <v>120</v>
      </c>
      <c r="E68" s="252" t="s">
        <v>14</v>
      </c>
      <c r="F68" s="260" t="s">
        <v>46</v>
      </c>
      <c r="G68" s="261" t="s">
        <v>74</v>
      </c>
      <c r="H68" s="135"/>
      <c r="I68" s="135"/>
      <c r="J68" s="135"/>
      <c r="K68" s="135"/>
      <c r="L68" s="46"/>
      <c r="M68" s="46"/>
      <c r="N68" s="46"/>
      <c r="O68" s="46"/>
      <c r="P68" s="46">
        <v>3.8</v>
      </c>
      <c r="Q68" s="46">
        <v>464.9</v>
      </c>
      <c r="R68" s="46"/>
      <c r="S68" s="46"/>
      <c r="T68" s="46"/>
      <c r="U68" s="46"/>
      <c r="V68" s="46"/>
      <c r="W68" s="46"/>
      <c r="X68" s="46">
        <f>P68+Q68</f>
        <v>468.7</v>
      </c>
      <c r="Y68" s="46">
        <v>467.8</v>
      </c>
      <c r="Z68" s="46">
        <v>332.3</v>
      </c>
      <c r="AA68" s="46">
        <v>0.9</v>
      </c>
      <c r="AB68" s="46"/>
      <c r="AC68" s="46"/>
      <c r="AD68" s="46"/>
      <c r="AE68" s="46"/>
      <c r="AF68" s="46">
        <v>3.8</v>
      </c>
      <c r="AG68" s="46">
        <v>519.4</v>
      </c>
      <c r="AH68" s="46"/>
      <c r="AI68" s="46"/>
      <c r="AJ68" s="46"/>
      <c r="AK68" s="46"/>
      <c r="AL68" s="46"/>
      <c r="AM68" s="46"/>
      <c r="AN68" s="46">
        <f>AF68+AG68</f>
        <v>523.19999999999993</v>
      </c>
      <c r="AO68" s="46">
        <f>AN68</f>
        <v>523.19999999999993</v>
      </c>
      <c r="AP68" s="46">
        <v>360.9</v>
      </c>
      <c r="AQ68" s="46">
        <v>0</v>
      </c>
      <c r="AR68" s="46"/>
      <c r="AS68" s="46"/>
      <c r="AT68" s="46"/>
      <c r="AU68" s="46"/>
      <c r="AV68" s="46">
        <v>3.8</v>
      </c>
      <c r="AW68" s="46">
        <v>519.29999999999995</v>
      </c>
      <c r="AX68" s="46"/>
      <c r="AY68" s="46"/>
      <c r="AZ68" s="46"/>
      <c r="BA68" s="46"/>
      <c r="BB68" s="46"/>
      <c r="BC68" s="46"/>
      <c r="BD68" s="46">
        <f>523.1</f>
        <v>523.1</v>
      </c>
      <c r="BE68" s="46">
        <f>BD68</f>
        <v>523.1</v>
      </c>
      <c r="BF68" s="46">
        <v>360.9</v>
      </c>
      <c r="BG68" s="46">
        <v>0</v>
      </c>
      <c r="BH68" s="46"/>
      <c r="BI68" s="46"/>
      <c r="BJ68" s="46"/>
      <c r="BK68" s="46"/>
      <c r="BL68" s="46">
        <v>3.8</v>
      </c>
      <c r="BM68" s="46">
        <v>519.29999999999995</v>
      </c>
      <c r="BN68" s="46"/>
      <c r="BO68" s="46"/>
      <c r="BP68" s="46"/>
      <c r="BQ68" s="46"/>
      <c r="BR68" s="46"/>
      <c r="BS68" s="46"/>
      <c r="BT68" s="46">
        <f>BL68+BM68</f>
        <v>523.09999999999991</v>
      </c>
      <c r="BU68" s="46">
        <f>BT68</f>
        <v>523.09999999999991</v>
      </c>
      <c r="BV68" s="46">
        <v>360.9</v>
      </c>
      <c r="BW68" s="46">
        <v>0</v>
      </c>
      <c r="BX68" s="279" t="s">
        <v>107</v>
      </c>
      <c r="BY68" s="274">
        <v>300</v>
      </c>
      <c r="BZ68" s="274">
        <v>305</v>
      </c>
      <c r="CA68" s="274">
        <v>298</v>
      </c>
      <c r="CB68" s="274">
        <v>299</v>
      </c>
    </row>
    <row r="69" spans="1:80" ht="24" x14ac:dyDescent="0.2">
      <c r="A69" s="240"/>
      <c r="B69" s="241"/>
      <c r="C69" s="259"/>
      <c r="D69" s="44" t="s">
        <v>121</v>
      </c>
      <c r="E69" s="252"/>
      <c r="F69" s="260"/>
      <c r="G69" s="261"/>
      <c r="H69" s="50"/>
      <c r="I69" s="50"/>
      <c r="J69" s="47"/>
      <c r="K69" s="50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0"/>
      <c r="Y69" s="110"/>
      <c r="Z69" s="110"/>
      <c r="AA69" s="110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0"/>
      <c r="AU69" s="113"/>
      <c r="AV69" s="112"/>
      <c r="AW69" s="113"/>
      <c r="AX69" s="113"/>
      <c r="AY69" s="113"/>
      <c r="AZ69" s="113"/>
      <c r="BA69" s="113"/>
      <c r="BB69" s="113"/>
      <c r="BC69" s="113"/>
      <c r="BD69" s="113"/>
      <c r="BE69" s="113"/>
      <c r="BF69" s="113"/>
      <c r="BG69" s="113"/>
      <c r="BH69" s="113"/>
      <c r="BI69" s="110"/>
      <c r="BJ69" s="113"/>
      <c r="BK69" s="113"/>
      <c r="BL69" s="112"/>
      <c r="BM69" s="113"/>
      <c r="BN69" s="113"/>
      <c r="BO69" s="113"/>
      <c r="BP69" s="113"/>
      <c r="BQ69" s="113"/>
      <c r="BR69" s="113"/>
      <c r="BS69" s="113"/>
      <c r="BT69" s="113"/>
      <c r="BU69" s="113"/>
      <c r="BV69" s="113"/>
      <c r="BW69" s="113"/>
      <c r="BX69" s="279"/>
      <c r="BY69" s="275"/>
      <c r="BZ69" s="275"/>
      <c r="CA69" s="275"/>
      <c r="CB69" s="275"/>
    </row>
    <row r="70" spans="1:80" ht="24" x14ac:dyDescent="0.2">
      <c r="A70" s="240"/>
      <c r="B70" s="241"/>
      <c r="C70" s="259"/>
      <c r="D70" s="178" t="s">
        <v>122</v>
      </c>
      <c r="E70" s="252"/>
      <c r="F70" s="260"/>
      <c r="G70" s="261"/>
      <c r="H70" s="54"/>
      <c r="I70" s="54"/>
      <c r="J70" s="53"/>
      <c r="K70" s="54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4"/>
      <c r="Y70" s="115"/>
      <c r="Z70" s="115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  <c r="AR70" s="114"/>
      <c r="AS70" s="114"/>
      <c r="AT70" s="110"/>
      <c r="AU70" s="113"/>
      <c r="AV70" s="112"/>
      <c r="AW70" s="112"/>
      <c r="AX70" s="113"/>
      <c r="AY70" s="113"/>
      <c r="AZ70" s="113"/>
      <c r="BA70" s="113"/>
      <c r="BB70" s="113"/>
      <c r="BC70" s="113"/>
      <c r="BD70" s="113"/>
      <c r="BE70" s="113"/>
      <c r="BF70" s="113"/>
      <c r="BG70" s="113"/>
      <c r="BH70" s="113"/>
      <c r="BI70" s="110"/>
      <c r="BJ70" s="113"/>
      <c r="BK70" s="113"/>
      <c r="BL70" s="112"/>
      <c r="BM70" s="112"/>
      <c r="BN70" s="113"/>
      <c r="BO70" s="113"/>
      <c r="BP70" s="113"/>
      <c r="BQ70" s="113"/>
      <c r="BR70" s="113"/>
      <c r="BS70" s="113"/>
      <c r="BT70" s="113"/>
      <c r="BU70" s="113"/>
      <c r="BV70" s="113"/>
      <c r="BW70" s="113"/>
      <c r="BX70" s="160" t="s">
        <v>148</v>
      </c>
      <c r="BY70" s="151">
        <v>16</v>
      </c>
      <c r="BZ70" s="151">
        <v>0</v>
      </c>
      <c r="CA70" s="151">
        <v>16</v>
      </c>
      <c r="CB70" s="151">
        <v>16</v>
      </c>
    </row>
    <row r="71" spans="1:80" ht="24" x14ac:dyDescent="0.2">
      <c r="A71" s="240"/>
      <c r="B71" s="241"/>
      <c r="C71" s="259"/>
      <c r="D71" s="178" t="s">
        <v>126</v>
      </c>
      <c r="E71" s="252"/>
      <c r="F71" s="260"/>
      <c r="G71" s="261"/>
      <c r="H71" s="47"/>
      <c r="I71" s="47"/>
      <c r="J71" s="47"/>
      <c r="K71" s="47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0"/>
      <c r="Y71" s="110"/>
      <c r="Z71" s="110"/>
      <c r="AA71" s="110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0"/>
      <c r="AU71" s="110"/>
      <c r="AV71" s="116"/>
      <c r="AW71" s="116"/>
      <c r="AX71" s="110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6"/>
      <c r="BM71" s="116"/>
      <c r="BN71" s="110"/>
      <c r="BO71" s="110"/>
      <c r="BP71" s="110"/>
      <c r="BQ71" s="110"/>
      <c r="BR71" s="110"/>
      <c r="BS71" s="110"/>
      <c r="BT71" s="110"/>
      <c r="BU71" s="110"/>
      <c r="BV71" s="110"/>
      <c r="BW71" s="110"/>
      <c r="BX71" s="161" t="s">
        <v>149</v>
      </c>
      <c r="BY71" s="162">
        <v>74</v>
      </c>
      <c r="BZ71" s="163">
        <v>74</v>
      </c>
      <c r="CA71" s="163">
        <v>74</v>
      </c>
      <c r="CB71" s="164">
        <v>74</v>
      </c>
    </row>
    <row r="72" spans="1:80" ht="36" x14ac:dyDescent="0.2">
      <c r="A72" s="240"/>
      <c r="B72" s="241"/>
      <c r="C72" s="259"/>
      <c r="D72" s="178" t="s">
        <v>127</v>
      </c>
      <c r="E72" s="252"/>
      <c r="F72" s="260"/>
      <c r="G72" s="261"/>
      <c r="H72" s="47"/>
      <c r="I72" s="47"/>
      <c r="J72" s="47"/>
      <c r="K72" s="47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0"/>
      <c r="Y72" s="110"/>
      <c r="Z72" s="110"/>
      <c r="AA72" s="110"/>
      <c r="AB72" s="111"/>
      <c r="AC72" s="111"/>
      <c r="AD72" s="111"/>
      <c r="AE72" s="111"/>
      <c r="AF72" s="111"/>
      <c r="AG72" s="111"/>
      <c r="AH72" s="111"/>
      <c r="AI72" s="111"/>
      <c r="AJ72" s="111"/>
      <c r="AK72" s="111"/>
      <c r="AL72" s="111"/>
      <c r="AM72" s="111"/>
      <c r="AN72" s="111"/>
      <c r="AO72" s="111"/>
      <c r="AP72" s="111"/>
      <c r="AQ72" s="111"/>
      <c r="AR72" s="111"/>
      <c r="AS72" s="111"/>
      <c r="AT72" s="110"/>
      <c r="AU72" s="110"/>
      <c r="AV72" s="116"/>
      <c r="AW72" s="110"/>
      <c r="AX72" s="110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6"/>
      <c r="BM72" s="110"/>
      <c r="BN72" s="110"/>
      <c r="BO72" s="110"/>
      <c r="BP72" s="110"/>
      <c r="BQ72" s="110"/>
      <c r="BR72" s="110"/>
      <c r="BS72" s="110"/>
      <c r="BT72" s="110"/>
      <c r="BU72" s="110"/>
      <c r="BV72" s="110"/>
      <c r="BW72" s="110"/>
      <c r="BX72" s="160" t="s">
        <v>110</v>
      </c>
      <c r="BY72" s="165">
        <v>10</v>
      </c>
      <c r="BZ72" s="165">
        <v>74</v>
      </c>
      <c r="CA72" s="165">
        <v>74</v>
      </c>
      <c r="CB72" s="166">
        <v>74</v>
      </c>
    </row>
    <row r="73" spans="1:80" ht="36" x14ac:dyDescent="0.2">
      <c r="A73" s="240"/>
      <c r="B73" s="241"/>
      <c r="C73" s="259"/>
      <c r="D73" s="178" t="s">
        <v>123</v>
      </c>
      <c r="E73" s="252"/>
      <c r="F73" s="260"/>
      <c r="G73" s="261"/>
      <c r="H73" s="49"/>
      <c r="I73" s="49"/>
      <c r="J73" s="49"/>
      <c r="K73" s="49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0"/>
      <c r="Y73" s="110"/>
      <c r="Z73" s="110"/>
      <c r="AA73" s="110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0"/>
      <c r="AU73" s="113"/>
      <c r="AV73" s="112"/>
      <c r="AW73" s="113"/>
      <c r="AX73" s="113"/>
      <c r="AY73" s="113"/>
      <c r="AZ73" s="113"/>
      <c r="BA73" s="113"/>
      <c r="BB73" s="113"/>
      <c r="BC73" s="113"/>
      <c r="BD73" s="113"/>
      <c r="BE73" s="113"/>
      <c r="BF73" s="113"/>
      <c r="BG73" s="113"/>
      <c r="BH73" s="113"/>
      <c r="BI73" s="110"/>
      <c r="BJ73" s="113"/>
      <c r="BK73" s="113"/>
      <c r="BL73" s="112"/>
      <c r="BM73" s="113"/>
      <c r="BN73" s="113"/>
      <c r="BO73" s="113"/>
      <c r="BP73" s="113"/>
      <c r="BQ73" s="113"/>
      <c r="BR73" s="113"/>
      <c r="BS73" s="113"/>
      <c r="BT73" s="113"/>
      <c r="BU73" s="113"/>
      <c r="BV73" s="113"/>
      <c r="BW73" s="113"/>
      <c r="BX73" s="160" t="s">
        <v>111</v>
      </c>
      <c r="BY73" s="151">
        <v>3</v>
      </c>
      <c r="BZ73" s="151">
        <v>2</v>
      </c>
      <c r="CA73" s="151">
        <v>4</v>
      </c>
      <c r="CB73" s="151">
        <v>3</v>
      </c>
    </row>
    <row r="74" spans="1:80" ht="40.5" customHeight="1" x14ac:dyDescent="0.2">
      <c r="A74" s="240"/>
      <c r="B74" s="241"/>
      <c r="C74" s="259"/>
      <c r="D74" s="178" t="s">
        <v>124</v>
      </c>
      <c r="E74" s="252"/>
      <c r="F74" s="260"/>
      <c r="G74" s="261"/>
      <c r="H74" s="49"/>
      <c r="I74" s="49"/>
      <c r="J74" s="49"/>
      <c r="K74" s="49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0"/>
      <c r="Y74" s="110"/>
      <c r="Z74" s="110"/>
      <c r="AA74" s="110"/>
      <c r="AB74" s="111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  <c r="AT74" s="110"/>
      <c r="AU74" s="113"/>
      <c r="AV74" s="112"/>
      <c r="AW74" s="112"/>
      <c r="AX74" s="113"/>
      <c r="AY74" s="113"/>
      <c r="AZ74" s="113"/>
      <c r="BA74" s="113"/>
      <c r="BB74" s="113"/>
      <c r="BC74" s="113"/>
      <c r="BD74" s="113"/>
      <c r="BE74" s="113"/>
      <c r="BF74" s="113"/>
      <c r="BG74" s="113"/>
      <c r="BH74" s="113"/>
      <c r="BI74" s="110"/>
      <c r="BJ74" s="113"/>
      <c r="BK74" s="113"/>
      <c r="BL74" s="112"/>
      <c r="BM74" s="112"/>
      <c r="BN74" s="113"/>
      <c r="BO74" s="113"/>
      <c r="BP74" s="113"/>
      <c r="BQ74" s="113"/>
      <c r="BR74" s="113"/>
      <c r="BS74" s="113"/>
      <c r="BT74" s="113"/>
      <c r="BU74" s="113"/>
      <c r="BV74" s="113"/>
      <c r="BW74" s="113"/>
      <c r="BX74" s="167" t="s">
        <v>112</v>
      </c>
      <c r="BY74" s="168"/>
      <c r="BZ74" s="168">
        <v>72</v>
      </c>
      <c r="CA74" s="168"/>
      <c r="CB74" s="168">
        <v>72</v>
      </c>
    </row>
    <row r="75" spans="1:80" s="19" customFormat="1" ht="14.25" customHeight="1" x14ac:dyDescent="0.2">
      <c r="A75" s="15" t="s">
        <v>15</v>
      </c>
      <c r="B75" s="55" t="s">
        <v>12</v>
      </c>
      <c r="C75" s="246" t="s">
        <v>16</v>
      </c>
      <c r="D75" s="246"/>
      <c r="E75" s="246"/>
      <c r="F75" s="246"/>
      <c r="G75" s="246"/>
      <c r="H75" s="21">
        <f>SUM(H73:H74)</f>
        <v>0</v>
      </c>
      <c r="I75" s="21">
        <f>SUM(I73:I74)</f>
        <v>0</v>
      </c>
      <c r="J75" s="21">
        <f>SUM(J73:J74)</f>
        <v>0</v>
      </c>
      <c r="K75" s="21">
        <f>SUM(K73:K74)</f>
        <v>0</v>
      </c>
      <c r="L75" s="21"/>
      <c r="M75" s="21"/>
      <c r="N75" s="21"/>
      <c r="O75" s="21"/>
      <c r="P75" s="21">
        <f>SUM(P68)</f>
        <v>3.8</v>
      </c>
      <c r="Q75" s="21">
        <f>SUM(Q68)</f>
        <v>464.9</v>
      </c>
      <c r="R75" s="21"/>
      <c r="S75" s="21"/>
      <c r="T75" s="21"/>
      <c r="U75" s="21"/>
      <c r="V75" s="21"/>
      <c r="W75" s="21"/>
      <c r="X75" s="21">
        <f>SUM(X68)</f>
        <v>468.7</v>
      </c>
      <c r="Y75" s="21">
        <f>SUM(Y68)</f>
        <v>467.8</v>
      </c>
      <c r="Z75" s="21">
        <f>SUM(Z68)</f>
        <v>332.3</v>
      </c>
      <c r="AA75" s="21">
        <f>SUM(AA68)</f>
        <v>0.9</v>
      </c>
      <c r="AB75" s="21"/>
      <c r="AC75" s="21"/>
      <c r="AD75" s="21"/>
      <c r="AE75" s="21"/>
      <c r="AF75" s="21">
        <f>SUM(AF68)</f>
        <v>3.8</v>
      </c>
      <c r="AG75" s="21">
        <f>SUM(AG68)</f>
        <v>519.4</v>
      </c>
      <c r="AH75" s="21"/>
      <c r="AI75" s="21"/>
      <c r="AJ75" s="21"/>
      <c r="AK75" s="21"/>
      <c r="AL75" s="21"/>
      <c r="AM75" s="21"/>
      <c r="AN75" s="21">
        <f>SUM(AN68)</f>
        <v>523.19999999999993</v>
      </c>
      <c r="AO75" s="21">
        <f>SUM(AO68)</f>
        <v>523.19999999999993</v>
      </c>
      <c r="AP75" s="21">
        <f>SUM(AP68)</f>
        <v>360.9</v>
      </c>
      <c r="AQ75" s="21">
        <f>SUM(AQ68)</f>
        <v>0</v>
      </c>
      <c r="AR75" s="21"/>
      <c r="AS75" s="21"/>
      <c r="AT75" s="21"/>
      <c r="AU75" s="21"/>
      <c r="AV75" s="21">
        <f>SUM(AV68)</f>
        <v>3.8</v>
      </c>
      <c r="AW75" s="21">
        <f>SUM(AW68)</f>
        <v>519.29999999999995</v>
      </c>
      <c r="AX75" s="21"/>
      <c r="AY75" s="21"/>
      <c r="AZ75" s="21"/>
      <c r="BA75" s="21"/>
      <c r="BB75" s="21"/>
      <c r="BC75" s="21"/>
      <c r="BD75" s="21">
        <f>SUM(BD68)</f>
        <v>523.1</v>
      </c>
      <c r="BE75" s="21">
        <f>SUM(BE68)</f>
        <v>523.1</v>
      </c>
      <c r="BF75" s="21">
        <f>SUM(BF68)</f>
        <v>360.9</v>
      </c>
      <c r="BG75" s="21">
        <f>SUM(BG68)</f>
        <v>0</v>
      </c>
      <c r="BH75" s="21"/>
      <c r="BI75" s="21"/>
      <c r="BJ75" s="21"/>
      <c r="BK75" s="21"/>
      <c r="BL75" s="21">
        <f>SUM(BL68)</f>
        <v>3.8</v>
      </c>
      <c r="BM75" s="21">
        <f>SUM(BM68)</f>
        <v>519.29999999999995</v>
      </c>
      <c r="BN75" s="21"/>
      <c r="BO75" s="21"/>
      <c r="BP75" s="21"/>
      <c r="BQ75" s="21"/>
      <c r="BR75" s="21"/>
      <c r="BS75" s="21"/>
      <c r="BT75" s="21">
        <f>SUM(BT68)</f>
        <v>523.09999999999991</v>
      </c>
      <c r="BU75" s="21">
        <f>SUM(BU68)</f>
        <v>523.09999999999991</v>
      </c>
      <c r="BV75" s="21">
        <f>SUM(BV68)</f>
        <v>360.9</v>
      </c>
      <c r="BW75" s="21">
        <f>SUM(BW68)</f>
        <v>0</v>
      </c>
      <c r="BX75" s="26"/>
      <c r="BY75" s="26"/>
      <c r="BZ75" s="26"/>
      <c r="CA75" s="26"/>
      <c r="CB75" s="26"/>
    </row>
    <row r="76" spans="1:80" s="19" customFormat="1" ht="20.85" customHeight="1" x14ac:dyDescent="0.2">
      <c r="A76" s="15" t="s">
        <v>15</v>
      </c>
      <c r="B76" s="248" t="s">
        <v>17</v>
      </c>
      <c r="C76" s="248"/>
      <c r="D76" s="248"/>
      <c r="E76" s="248"/>
      <c r="F76" s="248"/>
      <c r="G76" s="248"/>
      <c r="H76" s="23" t="e">
        <f>#REF!+#REF!+H75</f>
        <v>#REF!</v>
      </c>
      <c r="I76" s="23" t="e">
        <f>#REF!+#REF!+I75</f>
        <v>#REF!</v>
      </c>
      <c r="J76" s="23" t="e">
        <f>#REF!+#REF!+J75</f>
        <v>#REF!</v>
      </c>
      <c r="K76" s="23" t="e">
        <f>#REF!+#REF!+K75</f>
        <v>#REF!</v>
      </c>
      <c r="L76" s="23"/>
      <c r="M76" s="23"/>
      <c r="N76" s="23"/>
      <c r="O76" s="23"/>
      <c r="P76" s="23">
        <f>P75</f>
        <v>3.8</v>
      </c>
      <c r="Q76" s="23">
        <f>Q75</f>
        <v>464.9</v>
      </c>
      <c r="R76" s="23"/>
      <c r="S76" s="23"/>
      <c r="T76" s="23"/>
      <c r="U76" s="23"/>
      <c r="V76" s="23"/>
      <c r="W76" s="23"/>
      <c r="X76" s="23">
        <f>X75</f>
        <v>468.7</v>
      </c>
      <c r="Y76" s="23">
        <f>Y75</f>
        <v>467.8</v>
      </c>
      <c r="Z76" s="23">
        <f>Z75</f>
        <v>332.3</v>
      </c>
      <c r="AA76" s="23">
        <f>AA75</f>
        <v>0.9</v>
      </c>
      <c r="AB76" s="23"/>
      <c r="AC76" s="23"/>
      <c r="AD76" s="23"/>
      <c r="AE76" s="23"/>
      <c r="AF76" s="23">
        <f>AF75</f>
        <v>3.8</v>
      </c>
      <c r="AG76" s="23">
        <f>AG75</f>
        <v>519.4</v>
      </c>
      <c r="AH76" s="23"/>
      <c r="AI76" s="23"/>
      <c r="AJ76" s="23"/>
      <c r="AK76" s="23"/>
      <c r="AL76" s="23"/>
      <c r="AM76" s="23"/>
      <c r="AN76" s="23">
        <f>AN75</f>
        <v>523.19999999999993</v>
      </c>
      <c r="AO76" s="23">
        <f>AO75</f>
        <v>523.19999999999993</v>
      </c>
      <c r="AP76" s="23">
        <f>AP75</f>
        <v>360.9</v>
      </c>
      <c r="AQ76" s="23">
        <f>AQ75</f>
        <v>0</v>
      </c>
      <c r="AR76" s="23"/>
      <c r="AS76" s="23"/>
      <c r="AT76" s="23"/>
      <c r="AU76" s="23"/>
      <c r="AV76" s="23">
        <f>AV75</f>
        <v>3.8</v>
      </c>
      <c r="AW76" s="23">
        <f>AW75</f>
        <v>519.29999999999995</v>
      </c>
      <c r="AX76" s="23"/>
      <c r="AY76" s="23"/>
      <c r="AZ76" s="23"/>
      <c r="BA76" s="23"/>
      <c r="BB76" s="23"/>
      <c r="BC76" s="23"/>
      <c r="BD76" s="23">
        <f>BD75</f>
        <v>523.1</v>
      </c>
      <c r="BE76" s="23">
        <f>BE75</f>
        <v>523.1</v>
      </c>
      <c r="BF76" s="23">
        <f>BF75</f>
        <v>360.9</v>
      </c>
      <c r="BG76" s="23">
        <f>BG75</f>
        <v>0</v>
      </c>
      <c r="BH76" s="23"/>
      <c r="BI76" s="23"/>
      <c r="BJ76" s="23"/>
      <c r="BK76" s="23"/>
      <c r="BL76" s="23">
        <f>BL75</f>
        <v>3.8</v>
      </c>
      <c r="BM76" s="23">
        <f>BM75</f>
        <v>519.29999999999995</v>
      </c>
      <c r="BN76" s="23"/>
      <c r="BO76" s="23"/>
      <c r="BP76" s="23"/>
      <c r="BQ76" s="23"/>
      <c r="BR76" s="23"/>
      <c r="BS76" s="23"/>
      <c r="BT76" s="23">
        <f>BT75</f>
        <v>523.09999999999991</v>
      </c>
      <c r="BU76" s="23">
        <f>BU75</f>
        <v>523.09999999999991</v>
      </c>
      <c r="BV76" s="23">
        <f>BV75</f>
        <v>360.9</v>
      </c>
      <c r="BW76" s="23">
        <f>BW75</f>
        <v>0</v>
      </c>
      <c r="BX76" s="24"/>
      <c r="BY76" s="24"/>
      <c r="BZ76" s="24"/>
      <c r="CA76" s="24"/>
      <c r="CB76" s="24"/>
    </row>
    <row r="77" spans="1:80" s="19" customFormat="1" ht="17.850000000000001" customHeight="1" x14ac:dyDescent="0.2">
      <c r="A77" s="27" t="s">
        <v>13</v>
      </c>
      <c r="B77" s="262" t="s">
        <v>18</v>
      </c>
      <c r="C77" s="262"/>
      <c r="D77" s="262"/>
      <c r="E77" s="262"/>
      <c r="F77" s="262"/>
      <c r="G77" s="262"/>
      <c r="H77" s="28" t="e">
        <f ca="1">H53+H65+H76</f>
        <v>#REF!</v>
      </c>
      <c r="I77" s="28" t="e">
        <f ca="1">I53+I65+I76</f>
        <v>#REF!</v>
      </c>
      <c r="J77" s="28" t="e">
        <f ca="1">J53+J65+J76</f>
        <v>#REF!</v>
      </c>
      <c r="K77" s="28" t="e">
        <f ca="1">K53+K65+K76</f>
        <v>#REF!</v>
      </c>
      <c r="L77" s="28">
        <f>L53+L59+L65+L76</f>
        <v>14.2</v>
      </c>
      <c r="M77" s="28"/>
      <c r="N77" s="28">
        <f>N53+N59+N65+N76</f>
        <v>92.7</v>
      </c>
      <c r="O77" s="28"/>
      <c r="P77" s="28">
        <f>P53+P59+P65+P76</f>
        <v>2675.1000000000004</v>
      </c>
      <c r="Q77" s="28">
        <f>Q53+Q59+Q65+Q76</f>
        <v>539.06999999999994</v>
      </c>
      <c r="R77" s="28"/>
      <c r="S77" s="28"/>
      <c r="T77" s="28"/>
      <c r="U77" s="28"/>
      <c r="V77" s="28"/>
      <c r="W77" s="28"/>
      <c r="X77" s="28">
        <f>X53+X59+X65+X76</f>
        <v>3306.9</v>
      </c>
      <c r="Y77" s="28">
        <f>Y53+Y59+Y65+Y76</f>
        <v>2563.5700000000002</v>
      </c>
      <c r="Z77" s="28">
        <f>Z53+Z59+Z65+Z76</f>
        <v>1326</v>
      </c>
      <c r="AA77" s="28">
        <f>AA53+AA59+AA65+AA76</f>
        <v>743.3</v>
      </c>
      <c r="AB77" s="28">
        <f>AB53+AB59+AB65+AB76</f>
        <v>14.8</v>
      </c>
      <c r="AC77" s="28"/>
      <c r="AD77" s="28">
        <f>AD53+AD59+AD65+AD76</f>
        <v>86.9</v>
      </c>
      <c r="AE77" s="28"/>
      <c r="AF77" s="28">
        <f>AF53+AF59+AF65+AF76</f>
        <v>3025.3</v>
      </c>
      <c r="AG77" s="28">
        <f>AG53+AG59+AG65+AG76</f>
        <v>601.14</v>
      </c>
      <c r="AH77" s="28"/>
      <c r="AI77" s="28"/>
      <c r="AJ77" s="28"/>
      <c r="AK77" s="28"/>
      <c r="AL77" s="28"/>
      <c r="AM77" s="28"/>
      <c r="AN77" s="28">
        <f>AN53+AN59+AN65+AN76</f>
        <v>3713.37</v>
      </c>
      <c r="AO77" s="28">
        <f>AO53+AO59+AO65+AO76</f>
        <v>2810.07</v>
      </c>
      <c r="AP77" s="28">
        <f>AP53+AP59+AP65+AP76</f>
        <v>1373.3000000000002</v>
      </c>
      <c r="AQ77" s="28">
        <f>AQ53+AQ59+AQ65+AQ76</f>
        <v>903.3</v>
      </c>
      <c r="AR77" s="28"/>
      <c r="AS77" s="28"/>
      <c r="AT77" s="28">
        <f>AT53+AT59+AT65+AT76</f>
        <v>111.8</v>
      </c>
      <c r="AU77" s="28"/>
      <c r="AV77" s="28">
        <f>AV53+AV59+AV65+AV76</f>
        <v>3035.7000000000003</v>
      </c>
      <c r="AW77" s="28">
        <f>AW53+AW59+AW65+AW76</f>
        <v>595.77</v>
      </c>
      <c r="AX77" s="28"/>
      <c r="AY77" s="28"/>
      <c r="AZ77" s="28"/>
      <c r="BA77" s="28"/>
      <c r="BB77" s="28"/>
      <c r="BC77" s="28"/>
      <c r="BD77" s="28">
        <f>BD53+BD59+BD65+BD76</f>
        <v>3743.3</v>
      </c>
      <c r="BE77" s="28">
        <f>BE53+BE59+BE65+BE76</f>
        <v>2777.17</v>
      </c>
      <c r="BF77" s="28">
        <f>BF53+BF59+BF65+BF76</f>
        <v>1376.9</v>
      </c>
      <c r="BG77" s="28">
        <f>BG53+BG59+BG65+BG76</f>
        <v>966.09999999999991</v>
      </c>
      <c r="BH77" s="28"/>
      <c r="BI77" s="28"/>
      <c r="BJ77" s="28"/>
      <c r="BK77" s="28"/>
      <c r="BL77" s="28">
        <f>BL53+BL59+BL65+BL76</f>
        <v>3002.8</v>
      </c>
      <c r="BM77" s="28">
        <f>BM53+BM59+BM65+BM76</f>
        <v>595.77</v>
      </c>
      <c r="BN77" s="28"/>
      <c r="BO77" s="28"/>
      <c r="BP77" s="28"/>
      <c r="BQ77" s="28"/>
      <c r="BR77" s="28"/>
      <c r="BS77" s="28"/>
      <c r="BT77" s="28">
        <f>BT53+BT59+BT65+BT76</f>
        <v>3598.6</v>
      </c>
      <c r="BU77" s="28">
        <f>BU53+BU59+BU65+BU76</f>
        <v>2744.27</v>
      </c>
      <c r="BV77" s="28">
        <f>BV53+BV59+BV65+BV76</f>
        <v>1381.3000000000002</v>
      </c>
      <c r="BW77" s="28">
        <f>BW53+BW59+BW65+BW76</f>
        <v>854.3</v>
      </c>
      <c r="BX77" s="29"/>
      <c r="BY77" s="29"/>
      <c r="BZ77" s="29"/>
      <c r="CA77" s="29"/>
      <c r="CB77" s="29"/>
    </row>
    <row r="78" spans="1:80" s="19" customFormat="1" x14ac:dyDescent="0.2">
      <c r="A78" s="30"/>
      <c r="B78" s="30"/>
      <c r="C78" s="30"/>
      <c r="D78" s="30"/>
      <c r="E78" s="30"/>
      <c r="F78" s="31"/>
      <c r="G78" s="82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2"/>
      <c r="AC78" s="32"/>
      <c r="AD78" s="32"/>
      <c r="AE78" s="32"/>
      <c r="AG78" s="33"/>
      <c r="AR78" s="32"/>
      <c r="AS78" s="32"/>
      <c r="AT78" s="32"/>
      <c r="AU78" s="32"/>
      <c r="AW78" s="33"/>
      <c r="BH78" s="32"/>
      <c r="BI78" s="32"/>
      <c r="BJ78" s="32"/>
      <c r="BK78" s="32"/>
      <c r="BM78" s="33"/>
    </row>
    <row r="79" spans="1:80" s="19" customFormat="1" x14ac:dyDescent="0.2">
      <c r="A79" s="30"/>
      <c r="B79" s="30"/>
      <c r="C79" s="30"/>
      <c r="D79" s="34"/>
      <c r="E79" s="35"/>
      <c r="F79" s="36"/>
      <c r="G79" s="83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2"/>
      <c r="AC79" s="32"/>
      <c r="AD79" s="32"/>
      <c r="AE79" s="32"/>
      <c r="AR79" s="32"/>
      <c r="AS79" s="32"/>
      <c r="AT79" s="32"/>
      <c r="AU79" s="32"/>
      <c r="BH79" s="32"/>
      <c r="BI79" s="32"/>
      <c r="BJ79" s="32"/>
      <c r="BK79" s="32"/>
    </row>
    <row r="80" spans="1:80" s="19" customFormat="1" ht="14.25" x14ac:dyDescent="0.2">
      <c r="A80" s="30"/>
      <c r="B80" s="30"/>
      <c r="C80" s="30"/>
      <c r="D80" s="30"/>
      <c r="E80" s="30"/>
      <c r="F80" s="38"/>
      <c r="G80" s="84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R80" s="30"/>
      <c r="AS80" s="30"/>
      <c r="AT80" s="30"/>
      <c r="AU80" s="30"/>
      <c r="BH80" s="30"/>
      <c r="BI80" s="30"/>
      <c r="BJ80" s="30"/>
      <c r="BK80" s="30"/>
    </row>
    <row r="81" spans="1:63" s="19" customFormat="1" ht="12" x14ac:dyDescent="0.2">
      <c r="A81" s="30"/>
      <c r="B81" s="30"/>
      <c r="C81" s="30"/>
      <c r="D81" s="30"/>
      <c r="E81" s="30"/>
      <c r="F81" s="39"/>
      <c r="G81" s="84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R81" s="30"/>
      <c r="AS81" s="30"/>
      <c r="AT81" s="30"/>
      <c r="AU81" s="30"/>
      <c r="BH81" s="30"/>
      <c r="BI81" s="30"/>
      <c r="BJ81" s="30"/>
      <c r="BK81" s="30"/>
    </row>
    <row r="82" spans="1:63" ht="12" x14ac:dyDescent="0.2">
      <c r="F82" s="4"/>
      <c r="G82" s="85"/>
    </row>
    <row r="83" spans="1:63" ht="12" x14ac:dyDescent="0.2">
      <c r="F83" s="4"/>
      <c r="G83" s="85"/>
    </row>
    <row r="84" spans="1:63" ht="12" x14ac:dyDescent="0.2">
      <c r="F84" s="4"/>
      <c r="G84" s="86"/>
    </row>
    <row r="85" spans="1:63" ht="12" x14ac:dyDescent="0.2">
      <c r="F85" s="4"/>
      <c r="G85" s="85"/>
    </row>
    <row r="88" spans="1:63" x14ac:dyDescent="0.2">
      <c r="F88" s="5"/>
    </row>
    <row r="89" spans="1:63" x14ac:dyDescent="0.2">
      <c r="F89" s="5"/>
    </row>
  </sheetData>
  <sheetProtection selectLockedCells="1" selectUnlockedCells="1"/>
  <mergeCells count="140">
    <mergeCell ref="B60:AQ60"/>
    <mergeCell ref="B59:G59"/>
    <mergeCell ref="B68:B74"/>
    <mergeCell ref="C68:C74"/>
    <mergeCell ref="B76:G76"/>
    <mergeCell ref="B77:G77"/>
    <mergeCell ref="C75:G75"/>
    <mergeCell ref="C41:AQ41"/>
    <mergeCell ref="C43:G43"/>
    <mergeCell ref="C44:AQ44"/>
    <mergeCell ref="C46:G46"/>
    <mergeCell ref="B53:G53"/>
    <mergeCell ref="B54:BW54"/>
    <mergeCell ref="C55:BW55"/>
    <mergeCell ref="CA68:CA69"/>
    <mergeCell ref="CB68:CB69"/>
    <mergeCell ref="B65:G65"/>
    <mergeCell ref="C50:BW50"/>
    <mergeCell ref="C52:G52"/>
    <mergeCell ref="C64:G64"/>
    <mergeCell ref="E68:E74"/>
    <mergeCell ref="BX68:BX69"/>
    <mergeCell ref="G56:G57"/>
    <mergeCell ref="F68:F74"/>
    <mergeCell ref="D38:D39"/>
    <mergeCell ref="D31:D34"/>
    <mergeCell ref="E31:E34"/>
    <mergeCell ref="F31:F34"/>
    <mergeCell ref="BZ68:BZ69"/>
    <mergeCell ref="C58:H58"/>
    <mergeCell ref="BY68:BY69"/>
    <mergeCell ref="G68:G74"/>
    <mergeCell ref="C61:AQ61"/>
    <mergeCell ref="C40:G40"/>
    <mergeCell ref="G31:G34"/>
    <mergeCell ref="B66:AB66"/>
    <mergeCell ref="C67:BW67"/>
    <mergeCell ref="F56:F57"/>
    <mergeCell ref="A68:A74"/>
    <mergeCell ref="E38:E39"/>
    <mergeCell ref="F38:F39"/>
    <mergeCell ref="G38:G39"/>
    <mergeCell ref="C49:G49"/>
    <mergeCell ref="A38:A39"/>
    <mergeCell ref="A56:A57"/>
    <mergeCell ref="B56:B57"/>
    <mergeCell ref="C56:C57"/>
    <mergeCell ref="D56:D57"/>
    <mergeCell ref="E56:E57"/>
    <mergeCell ref="A31:A34"/>
    <mergeCell ref="B31:B34"/>
    <mergeCell ref="C31:C34"/>
    <mergeCell ref="B38:B39"/>
    <mergeCell ref="C38:C39"/>
    <mergeCell ref="C14:CA14"/>
    <mergeCell ref="A20:A21"/>
    <mergeCell ref="B20:B21"/>
    <mergeCell ref="C20:C21"/>
    <mergeCell ref="D20:D21"/>
    <mergeCell ref="E20:E21"/>
    <mergeCell ref="F20:F21"/>
    <mergeCell ref="G20:G21"/>
    <mergeCell ref="A15:A16"/>
    <mergeCell ref="B15:B16"/>
    <mergeCell ref="B13:CA13"/>
    <mergeCell ref="BE10:BF10"/>
    <mergeCell ref="BG10:BG11"/>
    <mergeCell ref="BH10:BK10"/>
    <mergeCell ref="BQ10:BS10"/>
    <mergeCell ref="AN10:AN11"/>
    <mergeCell ref="AO10:AP10"/>
    <mergeCell ref="BT10:BT11"/>
    <mergeCell ref="BU10:BV10"/>
    <mergeCell ref="A12:BW12"/>
    <mergeCell ref="P10:S10"/>
    <mergeCell ref="U10:W10"/>
    <mergeCell ref="X10:X11"/>
    <mergeCell ref="G8:G11"/>
    <mergeCell ref="L8:AA8"/>
    <mergeCell ref="T10:T11"/>
    <mergeCell ref="Y10:Z10"/>
    <mergeCell ref="AA10:AA11"/>
    <mergeCell ref="C8:C11"/>
    <mergeCell ref="BW10:BW11"/>
    <mergeCell ref="BY9:CB9"/>
    <mergeCell ref="AZ10:AZ11"/>
    <mergeCell ref="BA10:BC10"/>
    <mergeCell ref="BD10:BD11"/>
    <mergeCell ref="BP10:BP11"/>
    <mergeCell ref="BH9:BS9"/>
    <mergeCell ref="BT9:BW9"/>
    <mergeCell ref="BX9:BX10"/>
    <mergeCell ref="BH8:BW8"/>
    <mergeCell ref="H10:H11"/>
    <mergeCell ref="H9:K9"/>
    <mergeCell ref="L9:W9"/>
    <mergeCell ref="X9:AA9"/>
    <mergeCell ref="AN9:AQ9"/>
    <mergeCell ref="BD9:BG9"/>
    <mergeCell ref="AB9:AM9"/>
    <mergeCell ref="AV10:AY10"/>
    <mergeCell ref="BL10:BO10"/>
    <mergeCell ref="AJ10:AJ11"/>
    <mergeCell ref="AK10:AM10"/>
    <mergeCell ref="AQ10:AQ11"/>
    <mergeCell ref="AR10:AU10"/>
    <mergeCell ref="AB8:AQ8"/>
    <mergeCell ref="AR8:BG8"/>
    <mergeCell ref="AB10:AE10"/>
    <mergeCell ref="AF10:AI10"/>
    <mergeCell ref="D8:D11"/>
    <mergeCell ref="E8:E11"/>
    <mergeCell ref="F8:F11"/>
    <mergeCell ref="BX8:CB8"/>
    <mergeCell ref="G17:G18"/>
    <mergeCell ref="AR9:BC9"/>
    <mergeCell ref="I10:J10"/>
    <mergeCell ref="K10:K11"/>
    <mergeCell ref="L10:O10"/>
    <mergeCell ref="BX15:BX17"/>
    <mergeCell ref="A17:A18"/>
    <mergeCell ref="B17:B18"/>
    <mergeCell ref="C17:C18"/>
    <mergeCell ref="E17:E18"/>
    <mergeCell ref="F17:F18"/>
    <mergeCell ref="A4:CA4"/>
    <mergeCell ref="A5:CA5"/>
    <mergeCell ref="A8:A11"/>
    <mergeCell ref="B8:B11"/>
    <mergeCell ref="BY15:BY17"/>
    <mergeCell ref="BZ15:BZ17"/>
    <mergeCell ref="CA15:CA17"/>
    <mergeCell ref="CB15:CB17"/>
    <mergeCell ref="C47:BW47"/>
    <mergeCell ref="C15:C16"/>
    <mergeCell ref="E15:E16"/>
    <mergeCell ref="F15:F16"/>
    <mergeCell ref="G15:G16"/>
    <mergeCell ref="C26:G26"/>
    <mergeCell ref="C27:CA27"/>
  </mergeCells>
  <pageMargins left="1.2204724409448819" right="0.43307086614173229" top="0.74803149606299213" bottom="0.74803149606299213" header="0.51181102362204722" footer="0.51181102362204722"/>
  <pageSetup paperSize="8" scale="45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Įvardinti diapazonai</vt:lpstr>
      </vt:variant>
      <vt:variant>
        <vt:i4>6</vt:i4>
      </vt:variant>
    </vt:vector>
  </HeadingPairs>
  <TitlesOfParts>
    <vt:vector size="8" baseType="lpstr">
      <vt:lpstr>2 lentele tūkst. Lt </vt:lpstr>
      <vt:lpstr>2 lentele tūkst. Eur</vt:lpstr>
      <vt:lpstr>'2 lentele tūkst. Eur'!OLE_LINK1</vt:lpstr>
      <vt:lpstr>'2 lentele tūkst. Lt '!OLE_LINK1</vt:lpstr>
      <vt:lpstr>'2 lentele tūkst. Eur'!Print_Area</vt:lpstr>
      <vt:lpstr>'2 lentele tūkst. Lt '!Print_Area</vt:lpstr>
      <vt:lpstr>'2 lentele tūkst. Eur'!Print_Titles</vt:lpstr>
      <vt:lpstr>'2 lentele tūkst. Lt 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2014-12-04T11:46:31Z</cp:lastPrinted>
  <dcterms:created xsi:type="dcterms:W3CDTF">2012-09-04T10:49:59Z</dcterms:created>
  <dcterms:modified xsi:type="dcterms:W3CDTF">2015-01-08T09:51:31Z</dcterms:modified>
</cp:coreProperties>
</file>