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intares\SVP 2020-2022\pildoma\"/>
    </mc:Choice>
  </mc:AlternateContent>
  <bookViews>
    <workbookView xWindow="0" yWindow="0" windowWidth="28800" windowHeight="12435" tabRatio="240"/>
  </bookViews>
  <sheets>
    <sheet name="2 lentele tūkst.Eur" sheetId="2" r:id="rId1"/>
  </sheets>
  <definedNames>
    <definedName name="_xlnm.Print_Area" localSheetId="0">'2 lentele tūkst.Eur'!$B$1:$Y$106</definedName>
  </definedNames>
  <calcPr calcId="152511"/>
</workbook>
</file>

<file path=xl/calcChain.xml><?xml version="1.0" encoding="utf-8"?>
<calcChain xmlns="http://schemas.openxmlformats.org/spreadsheetml/2006/main">
  <c r="H98" i="2" l="1"/>
  <c r="F98" i="2" l="1"/>
  <c r="S46" i="2"/>
  <c r="K46" i="2"/>
  <c r="L46" i="2"/>
  <c r="M46" i="2"/>
  <c r="N46" i="2"/>
  <c r="O46" i="2"/>
  <c r="P46" i="2"/>
  <c r="Q46" i="2"/>
  <c r="R46" i="2"/>
  <c r="J46" i="2"/>
  <c r="K45" i="2"/>
  <c r="L45" i="2"/>
  <c r="M45" i="2"/>
  <c r="N45" i="2"/>
  <c r="O45" i="2"/>
  <c r="P45" i="2"/>
  <c r="Q45" i="2"/>
  <c r="R45" i="2"/>
  <c r="S45" i="2"/>
  <c r="J45" i="2"/>
  <c r="K43" i="2"/>
  <c r="L43" i="2"/>
  <c r="M43" i="2"/>
  <c r="N43" i="2"/>
  <c r="O43" i="2"/>
  <c r="P43" i="2"/>
  <c r="Q43" i="2"/>
  <c r="R43" i="2"/>
  <c r="S43" i="2"/>
  <c r="J43" i="2"/>
  <c r="L100" i="2" l="1"/>
  <c r="J100" i="2"/>
  <c r="H100" i="2"/>
  <c r="H101" i="2"/>
  <c r="L102" i="2"/>
  <c r="J102" i="2"/>
  <c r="H102" i="2"/>
  <c r="F101" i="2"/>
  <c r="F100" i="2"/>
  <c r="F102" i="2"/>
  <c r="O32" i="2"/>
  <c r="J32" i="2"/>
  <c r="J41" i="2" s="1"/>
  <c r="K17" i="2"/>
  <c r="L17" i="2"/>
  <c r="M17" i="2"/>
  <c r="N17" i="2"/>
  <c r="O17" i="2"/>
  <c r="P17" i="2"/>
  <c r="Q17" i="2"/>
  <c r="R17" i="2"/>
  <c r="S17" i="2"/>
  <c r="J17" i="2"/>
  <c r="K74" i="2"/>
  <c r="L74" i="2"/>
  <c r="M74" i="2"/>
  <c r="N74" i="2"/>
  <c r="O74" i="2"/>
  <c r="P74" i="2"/>
  <c r="Q74" i="2"/>
  <c r="R74" i="2"/>
  <c r="J98" i="2" s="1"/>
  <c r="S74" i="2"/>
  <c r="L98" i="2" s="1"/>
  <c r="J74" i="2"/>
  <c r="K23" i="2" l="1"/>
  <c r="L23" i="2"/>
  <c r="M23" i="2"/>
  <c r="N23" i="2"/>
  <c r="N28" i="2" s="1"/>
  <c r="O23" i="2"/>
  <c r="P23" i="2"/>
  <c r="Q23" i="2"/>
  <c r="R23" i="2"/>
  <c r="S23" i="2"/>
  <c r="J23" i="2"/>
  <c r="N32" i="2"/>
  <c r="N41" i="2" s="1"/>
  <c r="K32" i="2"/>
  <c r="L32" i="2"/>
  <c r="M32" i="2"/>
  <c r="P32" i="2"/>
  <c r="Q32" i="2"/>
  <c r="R32" i="2"/>
  <c r="S32" i="2"/>
  <c r="K28" i="2" l="1"/>
  <c r="L28" i="2"/>
  <c r="M28" i="2"/>
  <c r="O28" i="2"/>
  <c r="P28" i="2"/>
  <c r="Q28" i="2"/>
  <c r="R28" i="2"/>
  <c r="S28" i="2"/>
  <c r="J28" i="2"/>
  <c r="L41" i="2"/>
  <c r="P41" i="2"/>
  <c r="K41" i="2"/>
  <c r="M41" i="2"/>
  <c r="O41" i="2"/>
  <c r="Q41" i="2"/>
  <c r="R41" i="2"/>
  <c r="S41" i="2"/>
  <c r="J97" i="2" l="1"/>
  <c r="J96" i="2" s="1"/>
  <c r="J95" i="2" l="1"/>
  <c r="H97" i="2"/>
  <c r="H96" i="2" s="1"/>
  <c r="L99" i="2"/>
  <c r="F99" i="2"/>
  <c r="S29" i="2"/>
  <c r="R29" i="2"/>
  <c r="O29" i="2"/>
  <c r="P29" i="2"/>
  <c r="N29" i="2"/>
  <c r="S78" i="2"/>
  <c r="S79" i="2" s="1"/>
  <c r="R78" i="2"/>
  <c r="R79" i="2" s="1"/>
  <c r="K78" i="2"/>
  <c r="K79" i="2" s="1"/>
  <c r="L79" i="2"/>
  <c r="M78" i="2"/>
  <c r="M79" i="2" s="1"/>
  <c r="J78" i="2"/>
  <c r="J79" i="2" s="1"/>
  <c r="O78" i="2"/>
  <c r="O79" i="2" s="1"/>
  <c r="P78" i="2"/>
  <c r="P79" i="2" s="1"/>
  <c r="Q79" i="2"/>
  <c r="N78" i="2"/>
  <c r="N79" i="2" s="1"/>
  <c r="Q29" i="2"/>
  <c r="K29" i="2"/>
  <c r="L29" i="2"/>
  <c r="M29" i="2"/>
  <c r="J29" i="2"/>
  <c r="Q68" i="2"/>
  <c r="S68" i="2"/>
  <c r="R68" i="2"/>
  <c r="P68" i="2"/>
  <c r="O68" i="2"/>
  <c r="N68" i="2"/>
  <c r="M68" i="2"/>
  <c r="L68" i="2"/>
  <c r="K68" i="2"/>
  <c r="J68" i="2"/>
  <c r="M66" i="2"/>
  <c r="M70" i="2" s="1"/>
  <c r="M71" i="2" s="1"/>
  <c r="S66" i="2"/>
  <c r="R66" i="2"/>
  <c r="Q66" i="2"/>
  <c r="P66" i="2"/>
  <c r="O66" i="2"/>
  <c r="N66" i="2"/>
  <c r="L66" i="2"/>
  <c r="K66" i="2"/>
  <c r="J66" i="2"/>
  <c r="O63" i="2"/>
  <c r="P63" i="2"/>
  <c r="Q63" i="2"/>
  <c r="N63" i="2"/>
  <c r="S60" i="2"/>
  <c r="S62" i="2" s="1"/>
  <c r="S63" i="2" s="1"/>
  <c r="R60" i="2"/>
  <c r="R62" i="2" s="1"/>
  <c r="R63" i="2" s="1"/>
  <c r="Q60" i="2"/>
  <c r="Q62" i="2" s="1"/>
  <c r="P60" i="2"/>
  <c r="P62" i="2" s="1"/>
  <c r="O60" i="2"/>
  <c r="O62" i="2" s="1"/>
  <c r="N60" i="2"/>
  <c r="N62" i="2" s="1"/>
  <c r="M60" i="2"/>
  <c r="M62" i="2" s="1"/>
  <c r="M63" i="2" s="1"/>
  <c r="L60" i="2"/>
  <c r="L62" i="2" s="1"/>
  <c r="L63" i="2" s="1"/>
  <c r="K60" i="2"/>
  <c r="K62" i="2" s="1"/>
  <c r="K63" i="2" s="1"/>
  <c r="J60" i="2"/>
  <c r="J62" i="2" s="1"/>
  <c r="J63" i="2" s="1"/>
  <c r="S54" i="2"/>
  <c r="R54" i="2"/>
  <c r="O54" i="2"/>
  <c r="P54" i="2"/>
  <c r="Q54" i="2"/>
  <c r="N54" i="2"/>
  <c r="K54" i="2"/>
  <c r="L54" i="2"/>
  <c r="M54" i="2"/>
  <c r="J54" i="2"/>
  <c r="S49" i="2"/>
  <c r="R49" i="2"/>
  <c r="O49" i="2"/>
  <c r="P49" i="2"/>
  <c r="Q49" i="2"/>
  <c r="N49" i="2"/>
  <c r="K49" i="2"/>
  <c r="L49" i="2"/>
  <c r="M49" i="2"/>
  <c r="J49" i="2"/>
  <c r="M56" i="2" l="1"/>
  <c r="M57" i="2" s="1"/>
  <c r="M80" i="2" s="1"/>
  <c r="F94" i="2" s="1"/>
  <c r="Q56" i="2"/>
  <c r="Q57" i="2" s="1"/>
  <c r="S56" i="2"/>
  <c r="S57" i="2" s="1"/>
  <c r="R70" i="2"/>
  <c r="R71" i="2" s="1"/>
  <c r="K70" i="2"/>
  <c r="K71" i="2" s="1"/>
  <c r="F97" i="2"/>
  <c r="F96" i="2" s="1"/>
  <c r="F95" i="2" s="1"/>
  <c r="N56" i="2"/>
  <c r="N57" i="2" s="1"/>
  <c r="O70" i="2"/>
  <c r="O71" i="2" s="1"/>
  <c r="S70" i="2"/>
  <c r="S71" i="2" s="1"/>
  <c r="L70" i="2"/>
  <c r="L71" i="2" s="1"/>
  <c r="O56" i="2"/>
  <c r="O57" i="2" s="1"/>
  <c r="L97" i="2"/>
  <c r="L96" i="2" s="1"/>
  <c r="L95" i="2" s="1"/>
  <c r="R56" i="2"/>
  <c r="R57" i="2" s="1"/>
  <c r="P70" i="2"/>
  <c r="P71" i="2" s="1"/>
  <c r="J56" i="2"/>
  <c r="J57" i="2" s="1"/>
  <c r="K56" i="2"/>
  <c r="K57" i="2" s="1"/>
  <c r="K80" i="2" s="1"/>
  <c r="H95" i="2"/>
  <c r="P56" i="2"/>
  <c r="P57" i="2" s="1"/>
  <c r="P80" i="2" s="1"/>
  <c r="L56" i="2"/>
  <c r="L57" i="2" s="1"/>
  <c r="L80" i="2" s="1"/>
  <c r="Q70" i="2"/>
  <c r="Q71" i="2" s="1"/>
  <c r="J70" i="2"/>
  <c r="J71" i="2" s="1"/>
  <c r="N70" i="2"/>
  <c r="N71" i="2" s="1"/>
  <c r="R80" i="2" l="1"/>
  <c r="J92" i="2" s="1"/>
  <c r="J91" i="2" s="1"/>
  <c r="S80" i="2"/>
  <c r="L92" i="2" s="1"/>
  <c r="L91" i="2" s="1"/>
  <c r="Q80" i="2"/>
  <c r="H94" i="2" s="1"/>
  <c r="O80" i="2"/>
  <c r="H92" i="2" s="1"/>
  <c r="N80" i="2"/>
  <c r="J80" i="2"/>
  <c r="F93" i="2"/>
  <c r="F92" i="2"/>
  <c r="F91" i="2" s="1"/>
  <c r="H93" i="2"/>
  <c r="H91" i="2" l="1"/>
</calcChain>
</file>

<file path=xl/sharedStrings.xml><?xml version="1.0" encoding="utf-8"?>
<sst xmlns="http://schemas.openxmlformats.org/spreadsheetml/2006/main" count="312" uniqueCount="145">
  <si>
    <t>Programos tikslo kodas</t>
  </si>
  <si>
    <t>Uždavinio kodas</t>
  </si>
  <si>
    <t>Priemonės kodas</t>
  </si>
  <si>
    <t>Funkcinės klasifikacijos kodas</t>
  </si>
  <si>
    <t>Asignavimų valdytojo kodas</t>
  </si>
  <si>
    <t>Iš viso</t>
  </si>
  <si>
    <t>Išlaidoms</t>
  </si>
  <si>
    <t>Turtui įsigyti ir finansiniams įsipareigojimams vykdyti</t>
  </si>
  <si>
    <t>Iš jų - darbo užmokesčiui</t>
  </si>
  <si>
    <t>Pavadinimas</t>
  </si>
  <si>
    <t>Priemonės vykdytojo kodas</t>
  </si>
  <si>
    <t>Tikslo,
uždavinio,  priemonės 
pavadinimas</t>
  </si>
  <si>
    <t>1 lentelė</t>
  </si>
  <si>
    <t>tūkst. Eur</t>
  </si>
  <si>
    <t>Finansavimo šaltinis</t>
  </si>
  <si>
    <t>Kriterijaus</t>
  </si>
  <si>
    <t>Mato
 vnt.</t>
  </si>
  <si>
    <t>planas</t>
  </si>
  <si>
    <t>Iš viso uždaviniui:</t>
  </si>
  <si>
    <t>Iš viso tikslui:</t>
  </si>
  <si>
    <t>Iš viso  programai:</t>
  </si>
  <si>
    <t>Iš viso:</t>
  </si>
  <si>
    <t>Ekonominės klasifikacijos grupės</t>
  </si>
  <si>
    <t>1. Iš viso lėšų poreikis:</t>
  </si>
  <si>
    <t>1.1. išlaidoms, iš jų:</t>
  </si>
  <si>
    <t>1.1.1. darbo užmokesčiui</t>
  </si>
  <si>
    <t xml:space="preserve">1.2. turtui įsigyti </t>
  </si>
  <si>
    <t>2. Finansavimo šaltiniai:</t>
  </si>
  <si>
    <t>2.1. Savivaldybės lėšos, iš viso:</t>
  </si>
  <si>
    <t>2.1.1. Savivaldybės biudžetas, iš jo:</t>
  </si>
  <si>
    <t>2.2. Valstybės biudžeto lėšos (VB)</t>
  </si>
  <si>
    <t>2.3. Europos Sąjungos  ir kitų užsienio fondų paramos lėšos (ES)</t>
  </si>
  <si>
    <t>2.4. Kitų šaltinių lėšos( KT)</t>
  </si>
  <si>
    <t>Finansavimo šaltiniai:</t>
  </si>
  <si>
    <r>
      <rPr>
        <b/>
        <sz val="10"/>
        <rFont val="Times New Roman"/>
        <family val="1"/>
        <charset val="186"/>
      </rPr>
      <t>SB</t>
    </r>
    <r>
      <rPr>
        <sz val="10"/>
        <rFont val="Times New Roman"/>
        <family val="1"/>
        <charset val="186"/>
      </rPr>
      <t xml:space="preserve"> – asignavimai savarankiškosioms funkcijoms atlikti,  biudžetinių įstaigų pajamų lėšos, aplinkos apsaugos rėmimo specialiosios programos lėšos, paskolų lėšos ir kt.</t>
    </r>
  </si>
  <si>
    <r>
      <rPr>
        <b/>
        <sz val="10"/>
        <rFont val="Times New Roman"/>
        <family val="1"/>
        <charset val="186"/>
      </rPr>
      <t>D</t>
    </r>
    <r>
      <rPr>
        <sz val="10"/>
        <rFont val="Times New Roman"/>
        <family val="1"/>
        <charset val="186"/>
      </rPr>
      <t xml:space="preserve"> – asignavimai valstybinėms (valstybės perduotoms savivaldybėms) funkcijoms atlikti, kitos spec. tikslinės dotacijos (perduotoms iš apskričių įstaigoms išlaikyti, mokinio krepšelio lėšos ir kt.), kitos dotacijos.</t>
    </r>
  </si>
  <si>
    <t xml:space="preserve"> Bendras lėšų  poreikis ir numatomi finansavimo šaltiniai </t>
  </si>
  <si>
    <t>2 priedas</t>
  </si>
  <si>
    <t>01</t>
  </si>
  <si>
    <t>SB</t>
  </si>
  <si>
    <t>02</t>
  </si>
  <si>
    <t>03</t>
  </si>
  <si>
    <t>04</t>
  </si>
  <si>
    <t>06</t>
  </si>
  <si>
    <t>05</t>
  </si>
  <si>
    <t>08 PROGRAMA. KULTŪROS VEIKLOS PLĖTRA IR JOS VAIDMENS BENDRUOMENĖS GYVENIME STIPRINIMAS</t>
  </si>
  <si>
    <t>Alytaus rajono savivaldybės viešosios bibliotekos veiklos organizavimas:</t>
  </si>
  <si>
    <t>Susitikimų su profesionaliojo meno atstovais, poezijos pavasarių, valstybinių švenčių minėjimų, renginių, skirtų krašto kultūrai puoselėti organizavimas</t>
  </si>
  <si>
    <t>Šildymo sistemų sutvarkymas,  palaikomojo remonto atlikimas</t>
  </si>
  <si>
    <t>Išsaugoti ir plačiau panaudoti regiono kultūrinį savitumą, užtikrinant kultūros įstaigų veiklą</t>
  </si>
  <si>
    <t>Remti kultūros vartojimo ir kultūros poreikio ugdymo iniciatyvas</t>
  </si>
  <si>
    <t>Alytaus rajono savivaldybės kultūros plėtros projektų finansavimas</t>
  </si>
  <si>
    <t>Kultūros įstaigų centralizuotos priemonės</t>
  </si>
  <si>
    <t>Tradicinės religinės bendruomenės skatinimas</t>
  </si>
  <si>
    <t>Formuoti ir įgyvendinti savivaldybės kultūros politiką bei atlikti visus veiksmus susijusius su savivaldybės teigiamo įvaizdžio formavimu</t>
  </si>
  <si>
    <t>Užtikrinti Švietimo, kultūros ir sporto skyriaus darbuotojų, vykdančių kultūros politiką ir dalyvaujančių jos formavime veiklos efektyvumą ir rezultatyvumą</t>
  </si>
  <si>
    <t xml:space="preserve">Kultūrinio palikimo atkūrimas, tvarkant ir globojant materialinės ir dvasinės kultūros bei gamtos paminklus </t>
  </si>
  <si>
    <t>Alytaus rajono  kultūros paveldo objektų  priežiūra</t>
  </si>
  <si>
    <t>Paminklosauga:</t>
  </si>
  <si>
    <t>08</t>
  </si>
  <si>
    <t>„Tėvo dienos“ renginiai</t>
  </si>
  <si>
    <t>vnt.</t>
  </si>
  <si>
    <t>„Motinos dienos“ ir „Tėvo dienos“ renginių skaičius</t>
  </si>
  <si>
    <t>Išleistų leidinių, reprezentuojančių Alytaus rajoną, skaičius</t>
  </si>
  <si>
    <t>Dalyvaujančių kultūros įstaigų, VO skaičius</t>
  </si>
  <si>
    <t>188718528</t>
  </si>
  <si>
    <t>A11</t>
  </si>
  <si>
    <t>A12</t>
  </si>
  <si>
    <t>asmenimis</t>
  </si>
  <si>
    <t>Kultūros centralizuotos priemonės</t>
  </si>
  <si>
    <t>3,2</t>
  </si>
  <si>
    <t>3,5</t>
  </si>
  <si>
    <t>Bibliotekos fondų atnaujinimas</t>
  </si>
  <si>
    <t>Įsigyta naujų knygų</t>
  </si>
  <si>
    <t>Įsigyta periodinių leidinių</t>
  </si>
  <si>
    <t>Suorganizuota žodinių ir vaizdinių renginių</t>
  </si>
  <si>
    <t>Bibliotekų sistemos interneto greitaveika</t>
  </si>
  <si>
    <t>Kompiuterizuotų darbo vietų lankytojams ir darbuotojams skaičius, jų atitikimas galiojantiems standartams, kompiuterių skaičius</t>
  </si>
  <si>
    <t>Darbuotojų, dalyvaujančių įvairiuose kvalifikacijos kėlimo mokymuose skaičius</t>
  </si>
  <si>
    <t>Mbqs</t>
  </si>
  <si>
    <t>Teikiamos komunalinės paslaugos, objektų skaičius</t>
  </si>
  <si>
    <t>Priešgaisrinė ir elektroninė patalpų apsauga</t>
  </si>
  <si>
    <t>VB</t>
  </si>
  <si>
    <t>KT</t>
  </si>
  <si>
    <t>Kitų paveldo objektų priežiūra</t>
  </si>
  <si>
    <t>4,0</t>
  </si>
  <si>
    <t>480</t>
  </si>
  <si>
    <t>proc.</t>
  </si>
  <si>
    <t>Alytaus rajono savivaldybės kultūros centro veiklos organizavimas</t>
  </si>
  <si>
    <t>Edukacinių renginių organizavimas, renginių skaičius</t>
  </si>
  <si>
    <t>Kultūros paveldo objektų, kuriems atliekama tvarkybos darbai, dalis nuo visų, Alytaus rajono kultūros paveldo objektų</t>
  </si>
  <si>
    <t xml:space="preserve"> 304562801 </t>
  </si>
  <si>
    <t>A11.8</t>
  </si>
  <si>
    <t>A11.10</t>
  </si>
  <si>
    <t xml:space="preserve"> 188202383  </t>
  </si>
  <si>
    <t>5</t>
  </si>
  <si>
    <r>
      <t>2.1.1.1.  Savivaldybės biudžeto lėšos (</t>
    </r>
    <r>
      <rPr>
        <b/>
        <sz val="10"/>
        <rFont val="Times New Roman"/>
        <family val="1"/>
        <charset val="186"/>
      </rPr>
      <t>SB</t>
    </r>
    <r>
      <rPr>
        <sz val="10"/>
        <rFont val="Times New Roman"/>
        <family val="1"/>
        <charset val="186"/>
      </rPr>
      <t>)</t>
    </r>
  </si>
  <si>
    <r>
      <t>2.1.1.2.  Dotacijos iš valstybės ir kitų valstybės valdymo lygių (</t>
    </r>
    <r>
      <rPr>
        <b/>
        <sz val="10"/>
        <rFont val="Times New Roman"/>
        <family val="1"/>
        <charset val="186"/>
      </rPr>
      <t>D</t>
    </r>
    <r>
      <rPr>
        <sz val="10"/>
        <rFont val="Times New Roman"/>
        <family val="1"/>
        <charset val="186"/>
      </rPr>
      <t>)</t>
    </r>
  </si>
  <si>
    <t>Remiamų meno mėgėjų kolektyvų skaičius (išvykos, instrumentų įsigijimas, tautiniai drabužiai ir kt.)</t>
  </si>
  <si>
    <t>2021-ųjų lėšų projektas</t>
  </si>
  <si>
    <t>2019-ųjų
 metų</t>
  </si>
  <si>
    <t>2021-ųjų 
metų</t>
  </si>
  <si>
    <t>Alytaus rajone esančių piliakalnių tvarkymas bei pritaikymas turizmui</t>
  </si>
  <si>
    <t>8,0</t>
  </si>
  <si>
    <t>Alytaus rajone esančių kryžių restauravimas</t>
  </si>
  <si>
    <t>„Motinos dienos“ renginiai</t>
  </si>
  <si>
    <t>Remti Alytaus rajono savivaldybės teritorijoje esančių organizacijoms priklausančių pastatų tvarkybos darbus ir šių pastatų pritaikymą bendruomenės poreikiams, skatinti etnokultūros puoselėjimą, nekilnojamų ir kilnojamų kultūros vertybių apsaugą</t>
  </si>
  <si>
    <t>Religinių bendruomenių projektų finansavimas</t>
  </si>
  <si>
    <t>Kultūros darbuotojų veiklos organizavimas</t>
  </si>
  <si>
    <t>Į Lietuvos Respublikos nekilnojamų vertybių registrą įtrauktų Alytaus rajono kultūros paveldo objektų skaičius</t>
  </si>
  <si>
    <t>Gerinti gyventojų informacinį, kultūrinį aptarnavimą</t>
  </si>
  <si>
    <t>Bibliotekos materialinės bazės stiprinimas, operatyvus spaudinių, prekių bibliotekos filialams pristatymas</t>
  </si>
  <si>
    <t>Alytaus rajono savivaldybės viešosios bibliotekos veiklos organizavimas</t>
  </si>
  <si>
    <r>
      <rPr>
        <b/>
        <sz val="12"/>
        <rFont val="Times New Roman"/>
        <family val="1"/>
        <charset val="186"/>
      </rPr>
      <t xml:space="preserve"> 2020-2022 METŲ  KULTŪROS VEIKLOS PLĖTROS IR JOS VAIDMENS BENDRUOMENĖS GYVENIME STIPRINIMO PROGRAMOS     </t>
    </r>
    <r>
      <rPr>
        <sz val="10"/>
        <rFont val="Lucida Sans Unicode"/>
        <family val="2"/>
        <charset val="186"/>
      </rPr>
      <t xml:space="preserve">
</t>
    </r>
    <r>
      <rPr>
        <b/>
        <sz val="12"/>
        <rFont val="Times New Roman"/>
        <family val="1"/>
        <charset val="186"/>
      </rPr>
      <t>TIKSLŲ, UŽDAVINIŲ IR PRIEMONIŲ IŠLAIDŲ SUVESTINĖ</t>
    </r>
    <r>
      <rPr>
        <sz val="10"/>
        <rFont val="Lucida Sans Unicode"/>
        <family val="2"/>
        <charset val="186"/>
      </rPr>
      <t xml:space="preserve">
</t>
    </r>
  </si>
  <si>
    <t>2019-ųjų metų
 asignavimai</t>
  </si>
  <si>
    <t>2020-ųjų metų 
asignavimų planas</t>
  </si>
  <si>
    <t>2022-ųjų lėšų projektas</t>
  </si>
  <si>
    <t>2020-ųjų
 metų</t>
  </si>
  <si>
    <t>2022-ųjų 
metų</t>
  </si>
  <si>
    <t>2019-ųjų metų asignavimai</t>
  </si>
  <si>
    <t>Ugdyti visuomenės kultūrinį, pilietinį bei visuomeninį aktyvumą, vadovaujantis lyčių lygybės ir nediskriminavimo principais</t>
  </si>
  <si>
    <t>Atliekamų remonto darbų  filialuose (Makniūnų, Miklusėnų, Luksnėnų, Santaikos) skaičius</t>
  </si>
  <si>
    <t>Kolektyvų skaičius rajono laisvalaikio salėse</t>
  </si>
  <si>
    <t xml:space="preserve">vnt. </t>
  </si>
  <si>
    <t>73</t>
  </si>
  <si>
    <t>Suorganizuotų svarbiausių tradicinių renginių, valstybinių, kalendorinių švenčių skaičius, siekiant, kad juose dalyvautų ne mažiau kaip 40 proc. vienos lyties asmenų</t>
  </si>
  <si>
    <t>A1</t>
  </si>
  <si>
    <t>Finansuotų religinių bendrijų skaičius</t>
  </si>
  <si>
    <t>Bendras kultūros centro ir skyrių skaičius</t>
  </si>
  <si>
    <t>KC mėgėjų meno kolektyvų skaičius, tenkantis 1000 gyventojų</t>
  </si>
  <si>
    <t>KC mėgėjų meno kolektyvų koncertų, spektaklių skaičius (KC ir išvykose), tenkantis 1000 gyventojų</t>
  </si>
  <si>
    <t>Mėgėjų meno kolektyvų dalyvių skaičius, tenkantis vienam įstaigos etatui</t>
  </si>
  <si>
    <t>Renginių lankytojų ir dalyvių skaičius, tenkantis vienam įstaigos etatui</t>
  </si>
  <si>
    <t>Profesionalaus meno renginių lankytojų skaičius, tenkantis vienam įstaigos etatui</t>
  </si>
  <si>
    <t>Profesionalaus meno renginių lankytojų skaičius, tenkantis 1000 gyventojų</t>
  </si>
  <si>
    <t>Etatų skaičius</t>
  </si>
  <si>
    <t>Gimnazijų ir jų skyrių veiklos užtikrinimas</t>
  </si>
  <si>
    <t>Alytaus r. Daugų Vlado Mirono gimnazijos veiklos organizavimas</t>
  </si>
  <si>
    <t>190244044</t>
  </si>
  <si>
    <t>A11.2</t>
  </si>
  <si>
    <t>Organizuojamų renginių skaičius</t>
  </si>
  <si>
    <t>Lankytojų renginių metu skaičius</t>
  </si>
  <si>
    <t xml:space="preserve">Sudaryti sąlygas bendruomenei naudotis universaliais dokumentų fondais, plėtoti modernias informacines paslaugas, skleisti kultūros informaciją regione, viešaisiais renginiais prisidėti prie krašto kultūrinės atminties gaivinimo ir valstybei reikšmingų datų minėjimo       </t>
  </si>
  <si>
    <t>Alytaus rajono savivaldybės kultūros centro ir jo skyrių darbo organizavimas, materialinės bazės stiprinimas. Kokybiškas kultūrinių renginių organizavimas</t>
  </si>
  <si>
    <t xml:space="preserve">PATVIRTINTA    
Alytaus rajono savivaldybės tarybos                    2020 m. vasario 6 d. sprendimu Nr. K-4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</si>
</sst>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_L_t_-;\-* #,##0.00\ _L_t_-;_-* &quot;-&quot;??\ _L_t_-;_-@_-"/>
    <numFmt numFmtId="165" formatCode="0.0"/>
    <numFmt numFmtId="166" formatCode="#,##0.0;\-#,##0.0;"/>
    <numFmt numFmtId="167" formatCode="#,##0.0_ ;\-#,##0.0\ "/>
  </numFmts>
  <fonts count="25" x14ac:knownFonts="1">
    <font>
      <sz val="10"/>
      <name val="Arial"/>
      <family val="2"/>
      <charset val="186"/>
    </font>
    <font>
      <sz val="10"/>
      <name val="Arial"/>
      <family val="2"/>
      <charset val="186"/>
    </font>
    <font>
      <sz val="11"/>
      <color indexed="8"/>
      <name val="Calibri"/>
      <family val="2"/>
      <charset val="186"/>
    </font>
    <font>
      <sz val="11"/>
      <color indexed="9"/>
      <name val="Calibri"/>
      <family val="2"/>
      <charset val="186"/>
    </font>
    <font>
      <sz val="11"/>
      <color indexed="20"/>
      <name val="Calibri"/>
      <family val="2"/>
      <charset val="186"/>
    </font>
    <font>
      <b/>
      <sz val="11"/>
      <color indexed="52"/>
      <name val="Calibri"/>
      <family val="2"/>
      <charset val="186"/>
    </font>
    <font>
      <b/>
      <sz val="11"/>
      <color indexed="9"/>
      <name val="Calibri"/>
      <family val="2"/>
      <charset val="186"/>
    </font>
    <font>
      <sz val="11"/>
      <color indexed="62"/>
      <name val="Calibri"/>
      <family val="2"/>
      <charset val="186"/>
    </font>
    <font>
      <sz val="11"/>
      <color indexed="52"/>
      <name val="Calibri"/>
      <family val="2"/>
      <charset val="186"/>
    </font>
    <font>
      <sz val="11"/>
      <color indexed="60"/>
      <name val="Calibri"/>
      <family val="2"/>
      <charset val="186"/>
    </font>
    <font>
      <sz val="8"/>
      <name val="Times New Roman"/>
      <family val="1"/>
      <charset val="186"/>
    </font>
    <font>
      <sz val="10"/>
      <name val="Lucida Sans Unicode"/>
      <family val="2"/>
      <charset val="186"/>
    </font>
    <font>
      <sz val="10"/>
      <name val="Times New Roman"/>
      <family val="1"/>
      <charset val="186"/>
    </font>
    <font>
      <b/>
      <sz val="9"/>
      <name val="Times New Roman"/>
      <family val="1"/>
      <charset val="186"/>
    </font>
    <font>
      <b/>
      <sz val="10"/>
      <name val="Times New Roman"/>
      <family val="1"/>
      <charset val="186"/>
    </font>
    <font>
      <sz val="9"/>
      <name val="Times New Roman"/>
      <family val="1"/>
      <charset val="186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b/>
      <sz val="12"/>
      <name val="Times New Roman"/>
      <family val="1"/>
    </font>
    <font>
      <sz val="12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9"/>
      <name val="Times New Roman"/>
      <family val="1"/>
      <charset val="186"/>
    </font>
    <font>
      <sz val="8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indexed="31"/>
        <bgColor indexed="41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4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4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  <fill>
      <patternFill patternType="solid">
        <fgColor indexed="9"/>
        <bgColor indexed="31"/>
      </patternFill>
    </fill>
    <fill>
      <patternFill patternType="solid">
        <fgColor rgb="FFC0C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26"/>
      </patternFill>
    </fill>
    <fill>
      <patternFill patternType="solid">
        <fgColor rgb="FFFFFFFF"/>
        <bgColor indexed="64"/>
      </patternFill>
    </fill>
  </fills>
  <borders count="8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38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7" borderId="1" applyNumberFormat="0" applyAlignment="0" applyProtection="0"/>
    <xf numFmtId="0" fontId="1" fillId="0" borderId="0"/>
    <xf numFmtId="0" fontId="20" fillId="0" borderId="0"/>
    <xf numFmtId="0" fontId="21" fillId="0" borderId="0"/>
    <xf numFmtId="164" fontId="16" fillId="0" borderId="0" applyFont="0" applyFill="0" applyBorder="0" applyAlignment="0" applyProtection="0"/>
    <xf numFmtId="0" fontId="8" fillId="0" borderId="3" applyNumberFormat="0" applyFill="0" applyAlignment="0" applyProtection="0"/>
    <xf numFmtId="0" fontId="9" fillId="22" borderId="0" applyNumberFormat="0" applyBorder="0" applyAlignment="0" applyProtection="0"/>
    <xf numFmtId="0" fontId="22" fillId="0" borderId="0"/>
    <xf numFmtId="0" fontId="22" fillId="0" borderId="0"/>
    <xf numFmtId="0" fontId="16" fillId="23" borderId="4" applyNumberFormat="0" applyAlignment="0" applyProtection="0"/>
  </cellStyleXfs>
  <cellXfs count="429">
    <xf numFmtId="0" fontId="0" fillId="0" borderId="0" xfId="0"/>
    <xf numFmtId="0" fontId="12" fillId="0" borderId="0" xfId="0" applyFont="1" applyBorder="1" applyAlignment="1">
      <alignment horizontal="center" vertical="top" wrapText="1"/>
    </xf>
    <xf numFmtId="0" fontId="10" fillId="0" borderId="0" xfId="0" applyFont="1" applyAlignment="1">
      <alignment vertical="top"/>
    </xf>
    <xf numFmtId="0" fontId="10" fillId="0" borderId="0" xfId="0" applyNumberFormat="1" applyFont="1" applyAlignment="1">
      <alignment vertical="top"/>
    </xf>
    <xf numFmtId="0" fontId="10" fillId="0" borderId="0" xfId="0" applyFont="1" applyBorder="1" applyAlignment="1">
      <alignment vertical="top"/>
    </xf>
    <xf numFmtId="0" fontId="10" fillId="0" borderId="0" xfId="0" applyFont="1" applyBorder="1" applyAlignment="1">
      <alignment horizontal="center" vertical="top" wrapText="1"/>
    </xf>
    <xf numFmtId="0" fontId="12" fillId="0" borderId="0" xfId="0" applyFont="1" applyBorder="1" applyAlignment="1">
      <alignment vertical="top"/>
    </xf>
    <xf numFmtId="0" fontId="17" fillId="0" borderId="0" xfId="0" applyFont="1" applyBorder="1" applyAlignment="1">
      <alignment vertical="top"/>
    </xf>
    <xf numFmtId="4" fontId="18" fillId="0" borderId="0" xfId="31" applyNumberFormat="1" applyFont="1" applyFill="1" applyAlignment="1">
      <alignment horizontal="right" wrapText="1"/>
    </xf>
    <xf numFmtId="4" fontId="18" fillId="0" borderId="0" xfId="31" applyNumberFormat="1" applyFont="1" applyAlignment="1">
      <alignment horizontal="right" wrapText="1"/>
    </xf>
    <xf numFmtId="49" fontId="13" fillId="29" borderId="0" xfId="0" applyNumberFormat="1" applyFont="1" applyFill="1" applyBorder="1" applyAlignment="1">
      <alignment horizontal="center" vertical="top"/>
    </xf>
    <xf numFmtId="49" fontId="14" fillId="29" borderId="0" xfId="0" applyNumberFormat="1" applyFont="1" applyFill="1" applyBorder="1" applyAlignment="1">
      <alignment horizontal="right" vertical="top"/>
    </xf>
    <xf numFmtId="165" fontId="13" fillId="29" borderId="0" xfId="0" applyNumberFormat="1" applyFont="1" applyFill="1" applyBorder="1" applyAlignment="1">
      <alignment horizontal="center" vertical="top"/>
    </xf>
    <xf numFmtId="0" fontId="10" fillId="30" borderId="0" xfId="0" applyFont="1" applyFill="1" applyBorder="1" applyAlignment="1">
      <alignment vertical="top"/>
    </xf>
    <xf numFmtId="0" fontId="11" fillId="0" borderId="0" xfId="0" applyFont="1" applyBorder="1" applyAlignment="1">
      <alignment vertical="top" wrapText="1"/>
    </xf>
    <xf numFmtId="0" fontId="15" fillId="0" borderId="19" xfId="0" applyFont="1" applyFill="1" applyBorder="1" applyAlignment="1">
      <alignment horizontal="center" vertical="center" textRotation="90" wrapText="1"/>
    </xf>
    <xf numFmtId="49" fontId="13" fillId="8" borderId="7" xfId="0" applyNumberFormat="1" applyFont="1" applyFill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/>
    </xf>
    <xf numFmtId="49" fontId="15" fillId="0" borderId="6" xfId="0" applyNumberFormat="1" applyFont="1" applyBorder="1" applyAlignment="1">
      <alignment horizontal="center" vertical="center"/>
    </xf>
    <xf numFmtId="165" fontId="15" fillId="0" borderId="22" xfId="0" applyNumberFormat="1" applyFont="1" applyFill="1" applyBorder="1" applyAlignment="1">
      <alignment horizontal="center" vertical="center"/>
    </xf>
    <xf numFmtId="165" fontId="15" fillId="0" borderId="5" xfId="0" applyNumberFormat="1" applyFont="1" applyFill="1" applyBorder="1" applyAlignment="1">
      <alignment horizontal="center" vertical="center"/>
    </xf>
    <xf numFmtId="165" fontId="15" fillId="0" borderId="16" xfId="0" applyNumberFormat="1" applyFont="1" applyFill="1" applyBorder="1" applyAlignment="1">
      <alignment horizontal="center" vertical="center"/>
    </xf>
    <xf numFmtId="165" fontId="15" fillId="24" borderId="15" xfId="0" applyNumberFormat="1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left" vertical="center" wrapText="1"/>
    </xf>
    <xf numFmtId="165" fontId="15" fillId="0" borderId="15" xfId="0" applyNumberFormat="1" applyFont="1" applyFill="1" applyBorder="1" applyAlignment="1">
      <alignment horizontal="center" vertical="center"/>
    </xf>
    <xf numFmtId="165" fontId="15" fillId="24" borderId="22" xfId="0" applyNumberFormat="1" applyFont="1" applyFill="1" applyBorder="1" applyAlignment="1">
      <alignment horizontal="center" vertical="center"/>
    </xf>
    <xf numFmtId="165" fontId="15" fillId="24" borderId="5" xfId="0" applyNumberFormat="1" applyFont="1" applyFill="1" applyBorder="1" applyAlignment="1">
      <alignment horizontal="center" vertical="center"/>
    </xf>
    <xf numFmtId="0" fontId="15" fillId="0" borderId="6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15" fillId="0" borderId="33" xfId="0" applyFont="1" applyBorder="1" applyAlignment="1">
      <alignment horizontal="center" vertical="center"/>
    </xf>
    <xf numFmtId="49" fontId="13" fillId="4" borderId="8" xfId="0" applyNumberFormat="1" applyFont="1" applyFill="1" applyBorder="1" applyAlignment="1">
      <alignment horizontal="center" vertical="center"/>
    </xf>
    <xf numFmtId="49" fontId="13" fillId="4" borderId="8" xfId="0" applyNumberFormat="1" applyFont="1" applyFill="1" applyBorder="1" applyAlignment="1">
      <alignment horizontal="right" vertical="center"/>
    </xf>
    <xf numFmtId="165" fontId="13" fillId="4" borderId="49" xfId="0" applyNumberFormat="1" applyFont="1" applyFill="1" applyBorder="1" applyAlignment="1">
      <alignment horizontal="center" vertical="center"/>
    </xf>
    <xf numFmtId="165" fontId="13" fillId="4" borderId="7" xfId="0" applyNumberFormat="1" applyFont="1" applyFill="1" applyBorder="1" applyAlignment="1">
      <alignment horizontal="center" vertical="center"/>
    </xf>
    <xf numFmtId="49" fontId="13" fillId="8" borderId="8" xfId="0" applyNumberFormat="1" applyFont="1" applyFill="1" applyBorder="1" applyAlignment="1">
      <alignment horizontal="center" vertical="center"/>
    </xf>
    <xf numFmtId="165" fontId="13" fillId="8" borderId="11" xfId="0" applyNumberFormat="1" applyFont="1" applyFill="1" applyBorder="1" applyAlignment="1">
      <alignment horizontal="right" vertical="center"/>
    </xf>
    <xf numFmtId="165" fontId="13" fillId="8" borderId="12" xfId="0" applyNumberFormat="1" applyFont="1" applyFill="1" applyBorder="1" applyAlignment="1">
      <alignment horizontal="center" vertical="center"/>
    </xf>
    <xf numFmtId="165" fontId="13" fillId="8" borderId="13" xfId="0" applyNumberFormat="1" applyFont="1" applyFill="1" applyBorder="1" applyAlignment="1">
      <alignment horizontal="center" vertical="center"/>
    </xf>
    <xf numFmtId="165" fontId="13" fillId="8" borderId="8" xfId="0" applyNumberFormat="1" applyFont="1" applyFill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55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58" xfId="0" applyFont="1" applyBorder="1" applyAlignment="1">
      <alignment horizontal="center" vertical="center"/>
    </xf>
    <xf numFmtId="165" fontId="15" fillId="0" borderId="6" xfId="0" applyNumberFormat="1" applyFont="1" applyFill="1" applyBorder="1" applyAlignment="1">
      <alignment horizontal="center" vertical="center"/>
    </xf>
    <xf numFmtId="165" fontId="13" fillId="4" borderId="8" xfId="0" applyNumberFormat="1" applyFont="1" applyFill="1" applyBorder="1" applyAlignment="1">
      <alignment horizontal="center" vertical="center"/>
    </xf>
    <xf numFmtId="165" fontId="13" fillId="8" borderId="23" xfId="0" applyNumberFormat="1" applyFont="1" applyFill="1" applyBorder="1" applyAlignment="1">
      <alignment horizontal="center" vertical="center"/>
    </xf>
    <xf numFmtId="165" fontId="13" fillId="8" borderId="34" xfId="0" applyNumberFormat="1" applyFont="1" applyFill="1" applyBorder="1" applyAlignment="1">
      <alignment horizontal="center" vertical="center"/>
    </xf>
    <xf numFmtId="49" fontId="15" fillId="0" borderId="33" xfId="0" applyNumberFormat="1" applyFont="1" applyFill="1" applyBorder="1" applyAlignment="1">
      <alignment horizontal="center" vertical="center"/>
    </xf>
    <xf numFmtId="165" fontId="15" fillId="0" borderId="39" xfId="0" applyNumberFormat="1" applyFont="1" applyFill="1" applyBorder="1" applyAlignment="1">
      <alignment horizontal="center" vertical="center"/>
    </xf>
    <xf numFmtId="165" fontId="15" fillId="0" borderId="17" xfId="0" applyNumberFormat="1" applyFont="1" applyFill="1" applyBorder="1" applyAlignment="1">
      <alignment horizontal="center" vertical="center"/>
    </xf>
    <xf numFmtId="165" fontId="15" fillId="0" borderId="18" xfId="0" applyNumberFormat="1" applyFont="1" applyFill="1" applyBorder="1" applyAlignment="1">
      <alignment horizontal="center" vertical="center"/>
    </xf>
    <xf numFmtId="165" fontId="15" fillId="0" borderId="0" xfId="0" applyNumberFormat="1" applyFont="1" applyFill="1" applyBorder="1" applyAlignment="1">
      <alignment horizontal="center" vertical="center"/>
    </xf>
    <xf numFmtId="165" fontId="13" fillId="8" borderId="11" xfId="0" applyNumberFormat="1" applyFont="1" applyFill="1" applyBorder="1" applyAlignment="1">
      <alignment horizontal="center" vertical="center"/>
    </xf>
    <xf numFmtId="49" fontId="13" fillId="0" borderId="28" xfId="0" applyNumberFormat="1" applyFont="1" applyFill="1" applyBorder="1" applyAlignment="1">
      <alignment horizontal="left" vertical="center"/>
    </xf>
    <xf numFmtId="165" fontId="15" fillId="26" borderId="51" xfId="0" applyNumberFormat="1" applyFont="1" applyFill="1" applyBorder="1" applyAlignment="1">
      <alignment horizontal="left" vertical="center" wrapText="1"/>
    </xf>
    <xf numFmtId="49" fontId="15" fillId="0" borderId="60" xfId="0" applyNumberFormat="1" applyFont="1" applyFill="1" applyBorder="1" applyAlignment="1">
      <alignment horizontal="center" vertical="center"/>
    </xf>
    <xf numFmtId="49" fontId="15" fillId="0" borderId="6" xfId="0" applyNumberFormat="1" applyFont="1" applyFill="1" applyBorder="1" applyAlignment="1">
      <alignment horizontal="center" vertical="center"/>
    </xf>
    <xf numFmtId="49" fontId="15" fillId="0" borderId="31" xfId="0" applyNumberFormat="1" applyFont="1" applyFill="1" applyBorder="1" applyAlignment="1">
      <alignment horizontal="center" vertical="center"/>
    </xf>
    <xf numFmtId="165" fontId="15" fillId="26" borderId="52" xfId="0" applyNumberFormat="1" applyFont="1" applyFill="1" applyBorder="1" applyAlignment="1">
      <alignment horizontal="left" vertical="center" wrapText="1"/>
    </xf>
    <xf numFmtId="49" fontId="15" fillId="0" borderId="56" xfId="0" applyNumberFormat="1" applyFont="1" applyFill="1" applyBorder="1" applyAlignment="1">
      <alignment horizontal="center" vertical="center"/>
    </xf>
    <xf numFmtId="165" fontId="13" fillId="8" borderId="14" xfId="0" applyNumberFormat="1" applyFont="1" applyFill="1" applyBorder="1" applyAlignment="1">
      <alignment horizontal="center" vertical="center"/>
    </xf>
    <xf numFmtId="165" fontId="13" fillId="8" borderId="35" xfId="0" applyNumberFormat="1" applyFont="1" applyFill="1" applyBorder="1" applyAlignment="1">
      <alignment horizontal="center" vertical="center"/>
    </xf>
    <xf numFmtId="49" fontId="13" fillId="25" borderId="11" xfId="0" applyNumberFormat="1" applyFont="1" applyFill="1" applyBorder="1" applyAlignment="1">
      <alignment horizontal="center" vertical="center"/>
    </xf>
    <xf numFmtId="49" fontId="13" fillId="25" borderId="11" xfId="0" applyNumberFormat="1" applyFont="1" applyFill="1" applyBorder="1" applyAlignment="1">
      <alignment horizontal="right" vertical="center"/>
    </xf>
    <xf numFmtId="165" fontId="13" fillId="25" borderId="13" xfId="0" applyNumberFormat="1" applyFont="1" applyFill="1" applyBorder="1" applyAlignment="1">
      <alignment horizontal="center" vertical="center"/>
    </xf>
    <xf numFmtId="165" fontId="13" fillId="25" borderId="14" xfId="0" applyNumberFormat="1" applyFont="1" applyFill="1" applyBorder="1" applyAlignment="1">
      <alignment horizontal="center" vertical="center"/>
    </xf>
    <xf numFmtId="49" fontId="13" fillId="31" borderId="46" xfId="0" applyNumberFormat="1" applyFont="1" applyFill="1" applyBorder="1" applyAlignment="1">
      <alignment horizontal="center" vertical="center"/>
    </xf>
    <xf numFmtId="165" fontId="13" fillId="31" borderId="36" xfId="0" applyNumberFormat="1" applyFont="1" applyFill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165" fontId="15" fillId="0" borderId="32" xfId="0" applyNumberFormat="1" applyFont="1" applyBorder="1" applyAlignment="1">
      <alignment horizontal="center" vertical="center"/>
    </xf>
    <xf numFmtId="49" fontId="13" fillId="31" borderId="6" xfId="0" applyNumberFormat="1" applyFont="1" applyFill="1" applyBorder="1" applyAlignment="1">
      <alignment horizontal="center" vertical="center"/>
    </xf>
    <xf numFmtId="165" fontId="13" fillId="31" borderId="31" xfId="0" applyNumberFormat="1" applyFont="1" applyFill="1" applyBorder="1" applyAlignment="1">
      <alignment horizontal="center" vertical="center"/>
    </xf>
    <xf numFmtId="165" fontId="13" fillId="31" borderId="37" xfId="0" applyNumberFormat="1" applyFont="1" applyFill="1" applyBorder="1" applyAlignment="1">
      <alignment horizontal="center" vertical="center"/>
    </xf>
    <xf numFmtId="165" fontId="13" fillId="31" borderId="22" xfId="0" applyNumberFormat="1" applyFont="1" applyFill="1" applyBorder="1" applyAlignment="1">
      <alignment horizontal="center" vertical="center"/>
    </xf>
    <xf numFmtId="0" fontId="15" fillId="0" borderId="31" xfId="0" applyFont="1" applyBorder="1" applyAlignment="1">
      <alignment vertical="center" wrapText="1"/>
    </xf>
    <xf numFmtId="0" fontId="15" fillId="0" borderId="56" xfId="0" applyFont="1" applyBorder="1" applyAlignment="1">
      <alignment vertical="center" wrapText="1"/>
    </xf>
    <xf numFmtId="49" fontId="13" fillId="31" borderId="31" xfId="0" applyNumberFormat="1" applyFont="1" applyFill="1" applyBorder="1" applyAlignment="1">
      <alignment horizontal="center" vertical="center"/>
    </xf>
    <xf numFmtId="165" fontId="13" fillId="31" borderId="38" xfId="0" applyNumberFormat="1" applyFont="1" applyFill="1" applyBorder="1" applyAlignment="1">
      <alignment horizontal="center" vertical="center"/>
    </xf>
    <xf numFmtId="165" fontId="13" fillId="32" borderId="36" xfId="0" applyNumberFormat="1" applyFont="1" applyFill="1" applyBorder="1" applyAlignment="1">
      <alignment horizontal="center" vertical="center"/>
    </xf>
    <xf numFmtId="165" fontId="13" fillId="32" borderId="37" xfId="0" applyNumberFormat="1" applyFont="1" applyFill="1" applyBorder="1" applyAlignment="1">
      <alignment horizontal="center" vertical="center"/>
    </xf>
    <xf numFmtId="165" fontId="13" fillId="32" borderId="38" xfId="0" applyNumberFormat="1" applyFont="1" applyFill="1" applyBorder="1" applyAlignment="1">
      <alignment horizontal="center" vertical="center"/>
    </xf>
    <xf numFmtId="165" fontId="13" fillId="31" borderId="6" xfId="0" applyNumberFormat="1" applyFont="1" applyFill="1" applyBorder="1" applyAlignment="1">
      <alignment horizontal="center" vertical="center"/>
    </xf>
    <xf numFmtId="0" fontId="15" fillId="0" borderId="24" xfId="0" applyFont="1" applyBorder="1" applyAlignment="1">
      <alignment horizontal="left" vertical="center" wrapText="1"/>
    </xf>
    <xf numFmtId="1" fontId="15" fillId="0" borderId="24" xfId="0" applyNumberFormat="1" applyFont="1" applyBorder="1" applyAlignment="1">
      <alignment horizontal="center" vertical="center"/>
    </xf>
    <xf numFmtId="1" fontId="15" fillId="0" borderId="6" xfId="0" applyNumberFormat="1" applyFont="1" applyBorder="1" applyAlignment="1">
      <alignment horizontal="center" vertical="center"/>
    </xf>
    <xf numFmtId="0" fontId="15" fillId="0" borderId="32" xfId="0" applyFont="1" applyBorder="1" applyAlignment="1">
      <alignment horizontal="left" vertical="center" wrapText="1"/>
    </xf>
    <xf numFmtId="165" fontId="13" fillId="31" borderId="5" xfId="0" applyNumberFormat="1" applyFont="1" applyFill="1" applyBorder="1" applyAlignment="1">
      <alignment horizontal="center" vertical="center"/>
    </xf>
    <xf numFmtId="165" fontId="13" fillId="31" borderId="15" xfId="0" applyNumberFormat="1" applyFont="1" applyFill="1" applyBorder="1" applyAlignment="1">
      <alignment horizontal="center" vertical="center"/>
    </xf>
    <xf numFmtId="165" fontId="13" fillId="32" borderId="22" xfId="0" applyNumberFormat="1" applyFont="1" applyFill="1" applyBorder="1" applyAlignment="1">
      <alignment horizontal="center" vertical="center"/>
    </xf>
    <xf numFmtId="165" fontId="13" fillId="32" borderId="5" xfId="0" applyNumberFormat="1" applyFont="1" applyFill="1" applyBorder="1" applyAlignment="1">
      <alignment horizontal="center" vertical="center"/>
    </xf>
    <xf numFmtId="165" fontId="13" fillId="32" borderId="15" xfId="0" applyNumberFormat="1" applyFont="1" applyFill="1" applyBorder="1" applyAlignment="1">
      <alignment horizontal="center" vertical="center"/>
    </xf>
    <xf numFmtId="49" fontId="15" fillId="0" borderId="25" xfId="0" applyNumberFormat="1" applyFont="1" applyFill="1" applyBorder="1" applyAlignment="1">
      <alignment horizontal="center" vertical="center"/>
    </xf>
    <xf numFmtId="165" fontId="15" fillId="0" borderId="28" xfId="0" applyNumberFormat="1" applyFont="1" applyFill="1" applyBorder="1" applyAlignment="1">
      <alignment horizontal="center" vertical="center"/>
    </xf>
    <xf numFmtId="165" fontId="15" fillId="0" borderId="29" xfId="0" applyNumberFormat="1" applyFont="1" applyFill="1" applyBorder="1" applyAlignment="1">
      <alignment horizontal="center" vertical="center"/>
    </xf>
    <xf numFmtId="1" fontId="15" fillId="0" borderId="33" xfId="0" applyNumberFormat="1" applyFont="1" applyBorder="1" applyAlignment="1">
      <alignment horizontal="center" vertical="center"/>
    </xf>
    <xf numFmtId="165" fontId="13" fillId="31" borderId="24" xfId="0" applyNumberFormat="1" applyFont="1" applyFill="1" applyBorder="1" applyAlignment="1">
      <alignment horizontal="center" vertical="center"/>
    </xf>
    <xf numFmtId="165" fontId="13" fillId="31" borderId="16" xfId="0" applyNumberFormat="1" applyFont="1" applyFill="1" applyBorder="1" applyAlignment="1">
      <alignment horizontal="center" vertical="center"/>
    </xf>
    <xf numFmtId="49" fontId="13" fillId="31" borderId="24" xfId="0" applyNumberFormat="1" applyFont="1" applyFill="1" applyBorder="1" applyAlignment="1">
      <alignment horizontal="center" vertical="center"/>
    </xf>
    <xf numFmtId="165" fontId="13" fillId="31" borderId="44" xfId="0" applyNumberFormat="1" applyFont="1" applyFill="1" applyBorder="1" applyAlignment="1">
      <alignment horizontal="center" vertical="center"/>
    </xf>
    <xf numFmtId="165" fontId="13" fillId="31" borderId="43" xfId="0" applyNumberFormat="1" applyFont="1" applyFill="1" applyBorder="1" applyAlignment="1">
      <alignment horizontal="center" vertical="center"/>
    </xf>
    <xf numFmtId="165" fontId="13" fillId="31" borderId="54" xfId="0" applyNumberFormat="1" applyFont="1" applyFill="1" applyBorder="1" applyAlignment="1">
      <alignment horizontal="center" vertical="center"/>
    </xf>
    <xf numFmtId="165" fontId="15" fillId="0" borderId="63" xfId="0" applyNumberFormat="1" applyFont="1" applyFill="1" applyBorder="1" applyAlignment="1">
      <alignment horizontal="center" vertical="center"/>
    </xf>
    <xf numFmtId="165" fontId="13" fillId="31" borderId="53" xfId="0" applyNumberFormat="1" applyFont="1" applyFill="1" applyBorder="1" applyAlignment="1">
      <alignment horizontal="center" vertical="center"/>
    </xf>
    <xf numFmtId="165" fontId="13" fillId="31" borderId="46" xfId="0" applyNumberFormat="1" applyFont="1" applyFill="1" applyBorder="1" applyAlignment="1">
      <alignment horizontal="center" vertical="center"/>
    </xf>
    <xf numFmtId="165" fontId="13" fillId="8" borderId="80" xfId="0" applyNumberFormat="1" applyFont="1" applyFill="1" applyBorder="1" applyAlignment="1">
      <alignment horizontal="center" vertical="center"/>
    </xf>
    <xf numFmtId="165" fontId="13" fillId="8" borderId="49" xfId="0" applyNumberFormat="1" applyFont="1" applyFill="1" applyBorder="1" applyAlignment="1">
      <alignment horizontal="center" vertical="center"/>
    </xf>
    <xf numFmtId="165" fontId="13" fillId="8" borderId="61" xfId="0" applyNumberFormat="1" applyFont="1" applyFill="1" applyBorder="1" applyAlignment="1">
      <alignment horizontal="center" vertical="center"/>
    </xf>
    <xf numFmtId="166" fontId="17" fillId="0" borderId="0" xfId="0" applyNumberFormat="1" applyFont="1" applyFill="1" applyBorder="1" applyAlignment="1">
      <alignment vertical="center" wrapText="1"/>
    </xf>
    <xf numFmtId="166" fontId="19" fillId="0" borderId="0" xfId="0" applyNumberFormat="1" applyFont="1" applyFill="1" applyBorder="1" applyAlignment="1">
      <alignment vertical="center" wrapText="1"/>
    </xf>
    <xf numFmtId="165" fontId="13" fillId="31" borderId="55" xfId="0" applyNumberFormat="1" applyFont="1" applyFill="1" applyBorder="1" applyAlignment="1">
      <alignment horizontal="center" vertical="center"/>
    </xf>
    <xf numFmtId="0" fontId="17" fillId="0" borderId="0" xfId="31" applyFont="1" applyAlignment="1">
      <alignment wrapText="1"/>
    </xf>
    <xf numFmtId="166" fontId="24" fillId="0" borderId="0" xfId="31" applyNumberFormat="1" applyFont="1" applyFill="1" applyAlignment="1">
      <alignment vertical="top"/>
    </xf>
    <xf numFmtId="165" fontId="10" fillId="0" borderId="0" xfId="0" applyNumberFormat="1" applyFont="1" applyFill="1" applyAlignment="1">
      <alignment vertical="top"/>
    </xf>
    <xf numFmtId="0" fontId="11" fillId="0" borderId="0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 vertical="top"/>
    </xf>
    <xf numFmtId="0" fontId="19" fillId="0" borderId="0" xfId="0" applyFont="1" applyBorder="1" applyAlignment="1">
      <alignment horizontal="left" vertical="top" wrapText="1"/>
    </xf>
    <xf numFmtId="0" fontId="17" fillId="0" borderId="0" xfId="31" applyFont="1" applyAlignment="1">
      <alignment horizontal="center" wrapText="1"/>
    </xf>
    <xf numFmtId="0" fontId="12" fillId="0" borderId="0" xfId="35" applyFont="1" applyAlignment="1">
      <alignment horizontal="left" vertical="top" wrapText="1"/>
    </xf>
    <xf numFmtId="165" fontId="15" fillId="0" borderId="30" xfId="0" applyNumberFormat="1" applyFont="1" applyFill="1" applyBorder="1" applyAlignment="1">
      <alignment horizontal="center" vertical="center"/>
    </xf>
    <xf numFmtId="165" fontId="15" fillId="0" borderId="53" xfId="0" applyNumberFormat="1" applyFont="1" applyFill="1" applyBorder="1" applyAlignment="1">
      <alignment horizontal="center" vertical="center"/>
    </xf>
    <xf numFmtId="165" fontId="15" fillId="0" borderId="81" xfId="0" applyNumberFormat="1" applyFont="1" applyFill="1" applyBorder="1" applyAlignment="1">
      <alignment horizontal="center" vertical="center"/>
    </xf>
    <xf numFmtId="49" fontId="15" fillId="0" borderId="21" xfId="0" applyNumberFormat="1" applyFont="1" applyFill="1" applyBorder="1" applyAlignment="1">
      <alignment horizontal="center" vertical="center"/>
    </xf>
    <xf numFmtId="49" fontId="13" fillId="8" borderId="7" xfId="0" applyNumberFormat="1" applyFont="1" applyFill="1" applyBorder="1" applyAlignment="1">
      <alignment horizontal="center" vertical="center"/>
    </xf>
    <xf numFmtId="49" fontId="13" fillId="8" borderId="11" xfId="0" applyNumberFormat="1" applyFont="1" applyFill="1" applyBorder="1" applyAlignment="1">
      <alignment horizontal="center" vertical="center"/>
    </xf>
    <xf numFmtId="49" fontId="13" fillId="4" borderId="7" xfId="0" applyNumberFormat="1" applyFont="1" applyFill="1" applyBorder="1" applyAlignment="1">
      <alignment horizontal="center" vertical="center"/>
    </xf>
    <xf numFmtId="165" fontId="15" fillId="0" borderId="21" xfId="0" applyNumberFormat="1" applyFont="1" applyFill="1" applyBorder="1" applyAlignment="1">
      <alignment horizontal="center" vertical="center"/>
    </xf>
    <xf numFmtId="165" fontId="15" fillId="0" borderId="32" xfId="0" applyNumberFormat="1" applyFont="1" applyFill="1" applyBorder="1" applyAlignment="1">
      <alignment horizontal="center" vertical="center"/>
    </xf>
    <xf numFmtId="165" fontId="15" fillId="0" borderId="48" xfId="0" applyNumberFormat="1" applyFont="1" applyFill="1" applyBorder="1" applyAlignment="1">
      <alignment horizontal="center" vertical="center"/>
    </xf>
    <xf numFmtId="165" fontId="15" fillId="0" borderId="42" xfId="0" applyNumberFormat="1" applyFont="1" applyFill="1" applyBorder="1" applyAlignment="1">
      <alignment horizontal="center" vertical="center"/>
    </xf>
    <xf numFmtId="165" fontId="15" fillId="0" borderId="19" xfId="0" applyNumberFormat="1" applyFont="1" applyFill="1" applyBorder="1" applyAlignment="1">
      <alignment horizontal="center" vertical="center"/>
    </xf>
    <xf numFmtId="165" fontId="15" fillId="0" borderId="27" xfId="0" applyNumberFormat="1" applyFont="1" applyFill="1" applyBorder="1" applyAlignment="1">
      <alignment horizontal="center" vertical="center"/>
    </xf>
    <xf numFmtId="165" fontId="15" fillId="0" borderId="47" xfId="0" applyNumberFormat="1" applyFont="1" applyFill="1" applyBorder="1" applyAlignment="1">
      <alignment horizontal="center" vertical="center"/>
    </xf>
    <xf numFmtId="165" fontId="15" fillId="0" borderId="26" xfId="0" applyNumberFormat="1" applyFont="1" applyFill="1" applyBorder="1" applyAlignment="1">
      <alignment horizontal="center" vertical="center"/>
    </xf>
    <xf numFmtId="165" fontId="13" fillId="8" borderId="68" xfId="0" applyNumberFormat="1" applyFont="1" applyFill="1" applyBorder="1" applyAlignment="1">
      <alignment horizontal="center" vertical="center"/>
    </xf>
    <xf numFmtId="165" fontId="15" fillId="0" borderId="12" xfId="0" applyNumberFormat="1" applyFont="1" applyFill="1" applyBorder="1" applyAlignment="1">
      <alignment horizontal="center" vertical="center"/>
    </xf>
    <xf numFmtId="165" fontId="15" fillId="0" borderId="23" xfId="0" applyNumberFormat="1" applyFont="1" applyFill="1" applyBorder="1" applyAlignment="1">
      <alignment horizontal="center" vertical="center"/>
    </xf>
    <xf numFmtId="165" fontId="15" fillId="0" borderId="34" xfId="0" applyNumberFormat="1" applyFont="1" applyFill="1" applyBorder="1" applyAlignment="1">
      <alignment horizontal="center" vertical="center"/>
    </xf>
    <xf numFmtId="165" fontId="15" fillId="0" borderId="11" xfId="0" applyNumberFormat="1" applyFont="1" applyFill="1" applyBorder="1" applyAlignment="1">
      <alignment horizontal="center" vertical="center"/>
    </xf>
    <xf numFmtId="49" fontId="15" fillId="0" borderId="11" xfId="0" applyNumberFormat="1" applyFont="1" applyFill="1" applyBorder="1" applyAlignment="1">
      <alignment horizontal="center" vertical="center"/>
    </xf>
    <xf numFmtId="0" fontId="15" fillId="0" borderId="6" xfId="0" applyFont="1" applyBorder="1" applyAlignment="1">
      <alignment horizontal="left" vertical="center" wrapText="1"/>
    </xf>
    <xf numFmtId="0" fontId="15" fillId="0" borderId="6" xfId="0" applyFont="1" applyBorder="1" applyAlignment="1">
      <alignment horizontal="center" vertical="center"/>
    </xf>
    <xf numFmtId="165" fontId="15" fillId="0" borderId="59" xfId="0" applyNumberFormat="1" applyFont="1" applyBorder="1" applyAlignment="1">
      <alignment horizontal="center" vertical="center"/>
    </xf>
    <xf numFmtId="165" fontId="15" fillId="24" borderId="48" xfId="0" applyNumberFormat="1" applyFont="1" applyFill="1" applyBorder="1" applyAlignment="1">
      <alignment horizontal="center" vertical="center"/>
    </xf>
    <xf numFmtId="165" fontId="15" fillId="24" borderId="19" xfId="0" applyNumberFormat="1" applyFont="1" applyFill="1" applyBorder="1" applyAlignment="1">
      <alignment horizontal="center" vertical="center"/>
    </xf>
    <xf numFmtId="165" fontId="15" fillId="24" borderId="47" xfId="0" applyNumberFormat="1" applyFont="1" applyFill="1" applyBorder="1" applyAlignment="1">
      <alignment horizontal="center" vertical="center"/>
    </xf>
    <xf numFmtId="165" fontId="13" fillId="25" borderId="68" xfId="0" applyNumberFormat="1" applyFont="1" applyFill="1" applyBorder="1" applyAlignment="1">
      <alignment horizontal="center" vertical="center"/>
    </xf>
    <xf numFmtId="0" fontId="15" fillId="0" borderId="19" xfId="0" applyFont="1" applyBorder="1" applyAlignment="1">
      <alignment horizontal="center" vertical="center" textRotation="90" wrapText="1"/>
    </xf>
    <xf numFmtId="0" fontId="15" fillId="0" borderId="0" xfId="0" applyFont="1" applyFill="1" applyBorder="1" applyAlignment="1">
      <alignment horizontal="left" vertical="center" wrapText="1"/>
    </xf>
    <xf numFmtId="49" fontId="15" fillId="0" borderId="59" xfId="0" applyNumberFormat="1" applyFont="1" applyBorder="1" applyAlignment="1">
      <alignment horizontal="center" vertical="center"/>
    </xf>
    <xf numFmtId="165" fontId="13" fillId="4" borderId="13" xfId="0" applyNumberFormat="1" applyFont="1" applyFill="1" applyBorder="1" applyAlignment="1">
      <alignment horizontal="center" vertical="center"/>
    </xf>
    <xf numFmtId="165" fontId="13" fillId="4" borderId="14" xfId="0" applyNumberFormat="1" applyFont="1" applyFill="1" applyBorder="1" applyAlignment="1">
      <alignment horizontal="center" vertical="center"/>
    </xf>
    <xf numFmtId="165" fontId="13" fillId="4" borderId="35" xfId="0" applyNumberFormat="1" applyFont="1" applyFill="1" applyBorder="1" applyAlignment="1">
      <alignment horizontal="center" vertical="center"/>
    </xf>
    <xf numFmtId="0" fontId="15" fillId="0" borderId="11" xfId="0" applyFont="1" applyBorder="1" applyAlignment="1">
      <alignment horizontal="left" vertical="center" wrapText="1"/>
    </xf>
    <xf numFmtId="165" fontId="13" fillId="4" borderId="68" xfId="0" applyNumberFormat="1" applyFont="1" applyFill="1" applyBorder="1" applyAlignment="1">
      <alignment horizontal="center" vertical="center"/>
    </xf>
    <xf numFmtId="165" fontId="13" fillId="4" borderId="69" xfId="0" applyNumberFormat="1" applyFont="1" applyFill="1" applyBorder="1" applyAlignment="1">
      <alignment horizontal="center" vertical="center"/>
    </xf>
    <xf numFmtId="165" fontId="15" fillId="0" borderId="48" xfId="0" applyNumberFormat="1" applyFont="1" applyFill="1" applyBorder="1" applyAlignment="1">
      <alignment horizontal="center" vertical="center"/>
    </xf>
    <xf numFmtId="49" fontId="13" fillId="8" borderId="7" xfId="0" applyNumberFormat="1" applyFont="1" applyFill="1" applyBorder="1" applyAlignment="1">
      <alignment horizontal="center" vertical="center"/>
    </xf>
    <xf numFmtId="165" fontId="13" fillId="4" borderId="14" xfId="0" applyNumberFormat="1" applyFont="1" applyFill="1" applyBorder="1" applyAlignment="1">
      <alignment horizontal="center" vertical="center"/>
    </xf>
    <xf numFmtId="165" fontId="15" fillId="0" borderId="47" xfId="0" applyNumberFormat="1" applyFont="1" applyFill="1" applyBorder="1" applyAlignment="1">
      <alignment horizontal="center" vertical="center"/>
    </xf>
    <xf numFmtId="165" fontId="15" fillId="0" borderId="59" xfId="0" applyNumberFormat="1" applyFont="1" applyBorder="1" applyAlignment="1">
      <alignment horizontal="center" vertical="center"/>
    </xf>
    <xf numFmtId="165" fontId="15" fillId="0" borderId="19" xfId="0" applyNumberFormat="1" applyFont="1" applyFill="1" applyBorder="1" applyAlignment="1">
      <alignment horizontal="center" vertical="center"/>
    </xf>
    <xf numFmtId="49" fontId="15" fillId="0" borderId="5" xfId="0" applyNumberFormat="1" applyFont="1" applyFill="1" applyBorder="1" applyAlignment="1">
      <alignment horizontal="center" vertical="center"/>
    </xf>
    <xf numFmtId="165" fontId="15" fillId="0" borderId="45" xfId="0" applyNumberFormat="1" applyFont="1" applyFill="1" applyBorder="1" applyAlignment="1">
      <alignment horizontal="center" vertical="center"/>
    </xf>
    <xf numFmtId="49" fontId="15" fillId="0" borderId="82" xfId="0" applyNumberFormat="1" applyFont="1" applyFill="1" applyBorder="1" applyAlignment="1">
      <alignment horizontal="center" vertical="center"/>
    </xf>
    <xf numFmtId="165" fontId="15" fillId="0" borderId="72" xfId="0" applyNumberFormat="1" applyFont="1" applyFill="1" applyBorder="1" applyAlignment="1">
      <alignment horizontal="center" vertical="center"/>
    </xf>
    <xf numFmtId="165" fontId="15" fillId="0" borderId="51" xfId="0" applyNumberFormat="1" applyFont="1" applyFill="1" applyBorder="1" applyAlignment="1">
      <alignment horizontal="center" vertical="center"/>
    </xf>
    <xf numFmtId="49" fontId="15" fillId="0" borderId="17" xfId="0" applyNumberFormat="1" applyFont="1" applyFill="1" applyBorder="1" applyAlignment="1">
      <alignment horizontal="center" vertical="center"/>
    </xf>
    <xf numFmtId="0" fontId="15" fillId="0" borderId="59" xfId="0" applyFont="1" applyBorder="1" applyAlignment="1">
      <alignment horizontal="center" vertical="center"/>
    </xf>
    <xf numFmtId="0" fontId="15" fillId="0" borderId="32" xfId="0" applyFont="1" applyBorder="1" applyAlignment="1">
      <alignment horizontal="center" vertical="center"/>
    </xf>
    <xf numFmtId="0" fontId="15" fillId="0" borderId="59" xfId="0" applyFont="1" applyBorder="1" applyAlignment="1">
      <alignment horizontal="left" vertical="center" wrapText="1"/>
    </xf>
    <xf numFmtId="165" fontId="15" fillId="0" borderId="55" xfId="0" applyNumberFormat="1" applyFont="1" applyBorder="1" applyAlignment="1">
      <alignment horizontal="center" vertical="center"/>
    </xf>
    <xf numFmtId="165" fontId="13" fillId="31" borderId="41" xfId="0" applyNumberFormat="1" applyFont="1" applyFill="1" applyBorder="1" applyAlignment="1">
      <alignment horizontal="center" vertical="center"/>
    </xf>
    <xf numFmtId="49" fontId="13" fillId="31" borderId="32" xfId="0" applyNumberFormat="1" applyFont="1" applyFill="1" applyBorder="1" applyAlignment="1">
      <alignment horizontal="center" vertical="center"/>
    </xf>
    <xf numFmtId="165" fontId="13" fillId="31" borderId="60" xfId="0" applyNumberFormat="1" applyFont="1" applyFill="1" applyBorder="1" applyAlignment="1">
      <alignment horizontal="center" vertical="center"/>
    </xf>
    <xf numFmtId="165" fontId="13" fillId="25" borderId="49" xfId="0" applyNumberFormat="1" applyFont="1" applyFill="1" applyBorder="1" applyAlignment="1">
      <alignment horizontal="center" vertical="center"/>
    </xf>
    <xf numFmtId="165" fontId="13" fillId="31" borderId="76" xfId="0" applyNumberFormat="1" applyFont="1" applyFill="1" applyBorder="1" applyAlignment="1">
      <alignment horizontal="center" vertical="center"/>
    </xf>
    <xf numFmtId="165" fontId="13" fillId="31" borderId="32" xfId="0" applyNumberFormat="1" applyFont="1" applyFill="1" applyBorder="1" applyAlignment="1">
      <alignment horizontal="center" vertical="center"/>
    </xf>
    <xf numFmtId="0" fontId="15" fillId="0" borderId="76" xfId="0" applyFont="1" applyBorder="1" applyAlignment="1">
      <alignment vertical="center" wrapText="1"/>
    </xf>
    <xf numFmtId="0" fontId="15" fillId="0" borderId="45" xfId="0" applyFont="1" applyBorder="1" applyAlignment="1">
      <alignment horizontal="center" vertical="center"/>
    </xf>
    <xf numFmtId="165" fontId="13" fillId="8" borderId="62" xfId="0" applyNumberFormat="1" applyFont="1" applyFill="1" applyBorder="1" applyAlignment="1">
      <alignment horizontal="center" vertical="center"/>
    </xf>
    <xf numFmtId="165" fontId="13" fillId="31" borderId="70" xfId="0" applyNumberFormat="1" applyFont="1" applyFill="1" applyBorder="1" applyAlignment="1">
      <alignment horizontal="center" vertical="center"/>
    </xf>
    <xf numFmtId="165" fontId="13" fillId="31" borderId="60" xfId="0" applyNumberFormat="1" applyFont="1" applyFill="1" applyBorder="1" applyAlignment="1">
      <alignment horizontal="center" vertical="center"/>
    </xf>
    <xf numFmtId="165" fontId="13" fillId="31" borderId="71" xfId="0" applyNumberFormat="1" applyFont="1" applyFill="1" applyBorder="1" applyAlignment="1">
      <alignment horizontal="center" vertical="center"/>
    </xf>
    <xf numFmtId="165" fontId="13" fillId="31" borderId="72" xfId="0" applyNumberFormat="1" applyFont="1" applyFill="1" applyBorder="1" applyAlignment="1">
      <alignment horizontal="center" vertical="center"/>
    </xf>
    <xf numFmtId="165" fontId="13" fillId="31" borderId="10" xfId="0" applyNumberFormat="1" applyFont="1" applyFill="1" applyBorder="1" applyAlignment="1">
      <alignment horizontal="center" vertical="center"/>
    </xf>
    <xf numFmtId="165" fontId="13" fillId="31" borderId="41" xfId="0" applyNumberFormat="1" applyFont="1" applyFill="1" applyBorder="1" applyAlignment="1">
      <alignment horizontal="center" vertical="center"/>
    </xf>
    <xf numFmtId="49" fontId="13" fillId="31" borderId="7" xfId="0" applyNumberFormat="1" applyFont="1" applyFill="1" applyBorder="1" applyAlignment="1">
      <alignment horizontal="center" vertical="center"/>
    </xf>
    <xf numFmtId="49" fontId="13" fillId="31" borderId="32" xfId="0" applyNumberFormat="1" applyFont="1" applyFill="1" applyBorder="1" applyAlignment="1">
      <alignment horizontal="center" vertical="center"/>
    </xf>
    <xf numFmtId="165" fontId="15" fillId="0" borderId="59" xfId="0" applyNumberFormat="1" applyFont="1" applyBorder="1" applyAlignment="1">
      <alignment horizontal="center" vertical="center"/>
    </xf>
    <xf numFmtId="165" fontId="15" fillId="0" borderId="32" xfId="0" applyNumberFormat="1" applyFont="1" applyBorder="1" applyAlignment="1">
      <alignment horizontal="center" vertical="center"/>
    </xf>
    <xf numFmtId="165" fontId="15" fillId="24" borderId="48" xfId="0" applyNumberFormat="1" applyFont="1" applyFill="1" applyBorder="1" applyAlignment="1">
      <alignment horizontal="center" vertical="center"/>
    </xf>
    <xf numFmtId="165" fontId="15" fillId="24" borderId="42" xfId="0" applyNumberFormat="1" applyFont="1" applyFill="1" applyBorder="1" applyAlignment="1">
      <alignment horizontal="center" vertical="center"/>
    </xf>
    <xf numFmtId="165" fontId="15" fillId="24" borderId="19" xfId="0" applyNumberFormat="1" applyFont="1" applyFill="1" applyBorder="1" applyAlignment="1">
      <alignment horizontal="center" vertical="center"/>
    </xf>
    <xf numFmtId="165" fontId="15" fillId="24" borderId="41" xfId="0" applyNumberFormat="1" applyFont="1" applyFill="1" applyBorder="1" applyAlignment="1">
      <alignment horizontal="center" vertical="center"/>
    </xf>
    <xf numFmtId="165" fontId="15" fillId="24" borderId="47" xfId="0" applyNumberFormat="1" applyFont="1" applyFill="1" applyBorder="1" applyAlignment="1">
      <alignment horizontal="center" vertical="center"/>
    </xf>
    <xf numFmtId="165" fontId="15" fillId="24" borderId="40" xfId="0" applyNumberFormat="1" applyFont="1" applyFill="1" applyBorder="1" applyAlignment="1">
      <alignment horizontal="center" vertical="center"/>
    </xf>
    <xf numFmtId="165" fontId="15" fillId="0" borderId="48" xfId="0" applyNumberFormat="1" applyFont="1" applyFill="1" applyBorder="1" applyAlignment="1">
      <alignment horizontal="center" vertical="center"/>
    </xf>
    <xf numFmtId="165" fontId="15" fillId="0" borderId="42" xfId="0" applyNumberFormat="1" applyFont="1" applyFill="1" applyBorder="1" applyAlignment="1">
      <alignment horizontal="center" vertical="center"/>
    </xf>
    <xf numFmtId="165" fontId="15" fillId="0" borderId="19" xfId="0" applyNumberFormat="1" applyFont="1" applyFill="1" applyBorder="1" applyAlignment="1">
      <alignment horizontal="center" vertical="center"/>
    </xf>
    <xf numFmtId="165" fontId="15" fillId="0" borderId="41" xfId="0" applyNumberFormat="1" applyFont="1" applyFill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32" xfId="0" applyFont="1" applyBorder="1" applyAlignment="1">
      <alignment horizontal="center" vertical="center"/>
    </xf>
    <xf numFmtId="0" fontId="15" fillId="0" borderId="7" xfId="0" applyFont="1" applyBorder="1" applyAlignment="1">
      <alignment horizontal="left" vertical="center" wrapText="1"/>
    </xf>
    <xf numFmtId="0" fontId="15" fillId="0" borderId="32" xfId="0" applyFont="1" applyBorder="1" applyAlignment="1">
      <alignment horizontal="left" vertical="center" wrapText="1"/>
    </xf>
    <xf numFmtId="49" fontId="15" fillId="0" borderId="7" xfId="0" applyNumberFormat="1" applyFont="1" applyFill="1" applyBorder="1" applyAlignment="1">
      <alignment horizontal="center" vertical="center"/>
    </xf>
    <xf numFmtId="49" fontId="15" fillId="0" borderId="21" xfId="0" applyNumberFormat="1" applyFont="1" applyFill="1" applyBorder="1" applyAlignment="1">
      <alignment horizontal="center" vertical="center"/>
    </xf>
    <xf numFmtId="49" fontId="15" fillId="0" borderId="7" xfId="0" applyNumberFormat="1" applyFont="1" applyFill="1" applyBorder="1" applyAlignment="1">
      <alignment horizontal="left" vertical="center" wrapText="1"/>
    </xf>
    <xf numFmtId="49" fontId="15" fillId="0" borderId="21" xfId="0" applyNumberFormat="1" applyFont="1" applyFill="1" applyBorder="1" applyAlignment="1">
      <alignment horizontal="left" vertical="center" wrapText="1"/>
    </xf>
    <xf numFmtId="165" fontId="13" fillId="8" borderId="68" xfId="0" applyNumberFormat="1" applyFont="1" applyFill="1" applyBorder="1" applyAlignment="1">
      <alignment horizontal="left" vertical="center"/>
    </xf>
    <xf numFmtId="165" fontId="13" fillId="8" borderId="69" xfId="0" applyNumberFormat="1" applyFont="1" applyFill="1" applyBorder="1" applyAlignment="1">
      <alignment horizontal="left" vertical="center"/>
    </xf>
    <xf numFmtId="165" fontId="13" fillId="8" borderId="50" xfId="0" applyNumberFormat="1" applyFont="1" applyFill="1" applyBorder="1" applyAlignment="1">
      <alignment horizontal="left" vertical="center"/>
    </xf>
    <xf numFmtId="165" fontId="15" fillId="0" borderId="47" xfId="0" applyNumberFormat="1" applyFont="1" applyFill="1" applyBorder="1" applyAlignment="1">
      <alignment horizontal="center" vertical="center"/>
    </xf>
    <xf numFmtId="165" fontId="15" fillId="0" borderId="26" xfId="0" applyNumberFormat="1" applyFont="1" applyFill="1" applyBorder="1" applyAlignment="1">
      <alignment horizontal="center" vertical="center"/>
    </xf>
    <xf numFmtId="49" fontId="15" fillId="0" borderId="59" xfId="0" applyNumberFormat="1" applyFont="1" applyFill="1" applyBorder="1" applyAlignment="1">
      <alignment horizontal="center" vertical="center"/>
    </xf>
    <xf numFmtId="0" fontId="15" fillId="0" borderId="59" xfId="0" applyFont="1" applyBorder="1" applyAlignment="1">
      <alignment horizontal="center" vertical="center"/>
    </xf>
    <xf numFmtId="0" fontId="15" fillId="0" borderId="59" xfId="0" applyFont="1" applyBorder="1" applyAlignment="1">
      <alignment horizontal="left" vertical="center" wrapText="1"/>
    </xf>
    <xf numFmtId="49" fontId="13" fillId="4" borderId="68" xfId="0" applyNumberFormat="1" applyFont="1" applyFill="1" applyBorder="1" applyAlignment="1">
      <alignment horizontal="left" vertical="center"/>
    </xf>
    <xf numFmtId="49" fontId="13" fillId="4" borderId="69" xfId="0" applyNumberFormat="1" applyFont="1" applyFill="1" applyBorder="1" applyAlignment="1">
      <alignment horizontal="left" vertical="center"/>
    </xf>
    <xf numFmtId="49" fontId="13" fillId="4" borderId="50" xfId="0" applyNumberFormat="1" applyFont="1" applyFill="1" applyBorder="1" applyAlignment="1">
      <alignment horizontal="left" vertical="center"/>
    </xf>
    <xf numFmtId="49" fontId="13" fillId="4" borderId="49" xfId="0" applyNumberFormat="1" applyFont="1" applyFill="1" applyBorder="1" applyAlignment="1">
      <alignment horizontal="right" vertical="center"/>
    </xf>
    <xf numFmtId="49" fontId="13" fillId="4" borderId="14" xfId="0" applyNumberFormat="1" applyFont="1" applyFill="1" applyBorder="1" applyAlignment="1">
      <alignment horizontal="right" vertical="center"/>
    </xf>
    <xf numFmtId="49" fontId="13" fillId="4" borderId="35" xfId="0" applyNumberFormat="1" applyFont="1" applyFill="1" applyBorder="1" applyAlignment="1">
      <alignment horizontal="right" vertical="center"/>
    </xf>
    <xf numFmtId="165" fontId="15" fillId="0" borderId="40" xfId="0" applyNumberFormat="1" applyFont="1" applyFill="1" applyBorder="1" applyAlignment="1">
      <alignment horizontal="center" vertical="center"/>
    </xf>
    <xf numFmtId="49" fontId="15" fillId="0" borderId="59" xfId="0" applyNumberFormat="1" applyFont="1" applyBorder="1" applyAlignment="1">
      <alignment horizontal="center" vertical="center"/>
    </xf>
    <xf numFmtId="49" fontId="15" fillId="0" borderId="32" xfId="0" applyNumberFormat="1" applyFont="1" applyBorder="1" applyAlignment="1">
      <alignment horizontal="center" vertical="center"/>
    </xf>
    <xf numFmtId="49" fontId="15" fillId="0" borderId="73" xfId="0" applyNumberFormat="1" applyFont="1" applyBorder="1" applyAlignment="1">
      <alignment horizontal="center" vertical="center"/>
    </xf>
    <xf numFmtId="49" fontId="15" fillId="0" borderId="64" xfId="0" applyNumberFormat="1" applyFont="1" applyBorder="1" applyAlignment="1">
      <alignment horizontal="center" vertical="center"/>
    </xf>
    <xf numFmtId="49" fontId="15" fillId="0" borderId="42" xfId="0" applyNumberFormat="1" applyFont="1" applyBorder="1" applyAlignment="1">
      <alignment horizontal="center" vertical="center"/>
    </xf>
    <xf numFmtId="49" fontId="15" fillId="0" borderId="10" xfId="0" applyNumberFormat="1" applyFont="1" applyBorder="1" applyAlignment="1">
      <alignment horizontal="center" vertical="center"/>
    </xf>
    <xf numFmtId="49" fontId="15" fillId="0" borderId="27" xfId="0" applyNumberFormat="1" applyFont="1" applyBorder="1" applyAlignment="1">
      <alignment horizontal="center" vertical="center"/>
    </xf>
    <xf numFmtId="49" fontId="15" fillId="0" borderId="41" xfId="0" applyNumberFormat="1" applyFont="1" applyBorder="1" applyAlignment="1">
      <alignment horizontal="center" vertical="center"/>
    </xf>
    <xf numFmtId="165" fontId="15" fillId="0" borderId="59" xfId="0" applyNumberFormat="1" applyFont="1" applyFill="1" applyBorder="1" applyAlignment="1">
      <alignment horizontal="center" vertical="center"/>
    </xf>
    <xf numFmtId="165" fontId="15" fillId="0" borderId="21" xfId="0" applyNumberFormat="1" applyFont="1" applyFill="1" applyBorder="1" applyAlignment="1">
      <alignment horizontal="center" vertical="center"/>
    </xf>
    <xf numFmtId="165" fontId="15" fillId="0" borderId="32" xfId="0" applyNumberFormat="1" applyFont="1" applyFill="1" applyBorder="1" applyAlignment="1">
      <alignment horizontal="center" vertical="center"/>
    </xf>
    <xf numFmtId="165" fontId="15" fillId="0" borderId="64" xfId="0" applyNumberFormat="1" applyFont="1" applyFill="1" applyBorder="1" applyAlignment="1">
      <alignment horizontal="center" vertical="center"/>
    </xf>
    <xf numFmtId="165" fontId="15" fillId="0" borderId="27" xfId="0" applyNumberFormat="1" applyFont="1" applyFill="1" applyBorder="1" applyAlignment="1">
      <alignment horizontal="center" vertical="center"/>
    </xf>
    <xf numFmtId="49" fontId="13" fillId="8" borderId="7" xfId="0" applyNumberFormat="1" applyFont="1" applyFill="1" applyBorder="1" applyAlignment="1">
      <alignment horizontal="center" vertical="center"/>
    </xf>
    <xf numFmtId="49" fontId="13" fillId="8" borderId="21" xfId="0" applyNumberFormat="1" applyFont="1" applyFill="1" applyBorder="1" applyAlignment="1">
      <alignment horizontal="center" vertical="center"/>
    </xf>
    <xf numFmtId="49" fontId="13" fillId="8" borderId="11" xfId="0" applyNumberFormat="1" applyFont="1" applyFill="1" applyBorder="1" applyAlignment="1">
      <alignment horizontal="center" vertical="center"/>
    </xf>
    <xf numFmtId="49" fontId="13" fillId="4" borderId="7" xfId="0" applyNumberFormat="1" applyFont="1" applyFill="1" applyBorder="1" applyAlignment="1">
      <alignment horizontal="center" vertical="center"/>
    </xf>
    <xf numFmtId="49" fontId="13" fillId="4" borderId="21" xfId="0" applyNumberFormat="1" applyFont="1" applyFill="1" applyBorder="1" applyAlignment="1">
      <alignment horizontal="center" vertical="center"/>
    </xf>
    <xf numFmtId="49" fontId="13" fillId="0" borderId="7" xfId="0" applyNumberFormat="1" applyFont="1" applyFill="1" applyBorder="1" applyAlignment="1">
      <alignment horizontal="center" vertical="center"/>
    </xf>
    <xf numFmtId="49" fontId="13" fillId="0" borderId="21" xfId="0" applyNumberFormat="1" applyFont="1" applyFill="1" applyBorder="1" applyAlignment="1">
      <alignment horizontal="center" vertical="center"/>
    </xf>
    <xf numFmtId="49" fontId="13" fillId="4" borderId="11" xfId="0" applyNumberFormat="1" applyFont="1" applyFill="1" applyBorder="1" applyAlignment="1">
      <alignment horizontal="center" vertical="center"/>
    </xf>
    <xf numFmtId="49" fontId="13" fillId="0" borderId="47" xfId="0" applyNumberFormat="1" applyFont="1" applyBorder="1" applyAlignment="1">
      <alignment horizontal="center" vertical="center"/>
    </xf>
    <xf numFmtId="49" fontId="13" fillId="0" borderId="12" xfId="0" applyNumberFormat="1" applyFont="1" applyBorder="1" applyAlignment="1">
      <alignment horizontal="center" vertical="center"/>
    </xf>
    <xf numFmtId="49" fontId="13" fillId="4" borderId="13" xfId="0" applyNumberFormat="1" applyFont="1" applyFill="1" applyBorder="1" applyAlignment="1">
      <alignment horizontal="right" vertical="center"/>
    </xf>
    <xf numFmtId="49" fontId="13" fillId="8" borderId="32" xfId="0" applyNumberFormat="1" applyFont="1" applyFill="1" applyBorder="1" applyAlignment="1">
      <alignment horizontal="center" vertical="center"/>
    </xf>
    <xf numFmtId="165" fontId="13" fillId="8" borderId="70" xfId="0" applyNumberFormat="1" applyFont="1" applyFill="1" applyBorder="1" applyAlignment="1">
      <alignment horizontal="left" vertical="center"/>
    </xf>
    <xf numFmtId="165" fontId="13" fillId="8" borderId="65" xfId="0" applyNumberFormat="1" applyFont="1" applyFill="1" applyBorder="1" applyAlignment="1">
      <alignment horizontal="left" vertical="center"/>
    </xf>
    <xf numFmtId="165" fontId="13" fillId="8" borderId="66" xfId="0" applyNumberFormat="1" applyFont="1" applyFill="1" applyBorder="1" applyAlignment="1">
      <alignment horizontal="left" vertical="center"/>
    </xf>
    <xf numFmtId="49" fontId="13" fillId="4" borderId="65" xfId="0" applyNumberFormat="1" applyFont="1" applyFill="1" applyBorder="1" applyAlignment="1">
      <alignment horizontal="left" vertical="center"/>
    </xf>
    <xf numFmtId="49" fontId="15" fillId="0" borderId="11" xfId="0" applyNumberFormat="1" applyFont="1" applyFill="1" applyBorder="1" applyAlignment="1">
      <alignment horizontal="left" vertical="center" wrapText="1"/>
    </xf>
    <xf numFmtId="49" fontId="15" fillId="0" borderId="11" xfId="0" applyNumberFormat="1" applyFont="1" applyFill="1" applyBorder="1" applyAlignment="1">
      <alignment horizontal="center" vertical="center"/>
    </xf>
    <xf numFmtId="165" fontId="15" fillId="0" borderId="11" xfId="0" applyNumberFormat="1" applyFont="1" applyFill="1" applyBorder="1" applyAlignment="1">
      <alignment horizontal="center" vertical="center"/>
    </xf>
    <xf numFmtId="49" fontId="15" fillId="0" borderId="59" xfId="0" applyNumberFormat="1" applyFont="1" applyFill="1" applyBorder="1" applyAlignment="1">
      <alignment horizontal="left" vertical="center" wrapText="1"/>
    </xf>
    <xf numFmtId="49" fontId="15" fillId="0" borderId="32" xfId="0" applyNumberFormat="1" applyFont="1" applyFill="1" applyBorder="1" applyAlignment="1">
      <alignment horizontal="center" vertical="center"/>
    </xf>
    <xf numFmtId="165" fontId="13" fillId="8" borderId="68" xfId="0" applyNumberFormat="1" applyFont="1" applyFill="1" applyBorder="1" applyAlignment="1">
      <alignment horizontal="center" vertical="center"/>
    </xf>
    <xf numFmtId="165" fontId="13" fillId="8" borderId="69" xfId="0" applyNumberFormat="1" applyFont="1" applyFill="1" applyBorder="1" applyAlignment="1">
      <alignment horizontal="center" vertical="center"/>
    </xf>
    <xf numFmtId="165" fontId="13" fillId="8" borderId="50" xfId="0" applyNumberFormat="1" applyFont="1" applyFill="1" applyBorder="1" applyAlignment="1">
      <alignment horizontal="center" vertical="center"/>
    </xf>
    <xf numFmtId="49" fontId="15" fillId="0" borderId="19" xfId="0" applyNumberFormat="1" applyFont="1" applyBorder="1" applyAlignment="1">
      <alignment horizontal="center" vertical="center" wrapText="1"/>
    </xf>
    <xf numFmtId="49" fontId="15" fillId="0" borderId="27" xfId="0" applyNumberFormat="1" applyFont="1" applyBorder="1" applyAlignment="1">
      <alignment horizontal="center" vertical="center" wrapText="1"/>
    </xf>
    <xf numFmtId="0" fontId="15" fillId="0" borderId="27" xfId="0" applyFont="1" applyFill="1" applyBorder="1" applyAlignment="1">
      <alignment horizontal="left" vertical="center" wrapText="1"/>
    </xf>
    <xf numFmtId="165" fontId="13" fillId="4" borderId="13" xfId="0" applyNumberFormat="1" applyFont="1" applyFill="1" applyBorder="1" applyAlignment="1">
      <alignment horizontal="center" vertical="center"/>
    </xf>
    <xf numFmtId="165" fontId="13" fillId="4" borderId="14" xfId="0" applyNumberFormat="1" applyFont="1" applyFill="1" applyBorder="1" applyAlignment="1">
      <alignment horizontal="center" vertical="center"/>
    </xf>
    <xf numFmtId="165" fontId="13" fillId="4" borderId="35" xfId="0" applyNumberFormat="1" applyFont="1" applyFill="1" applyBorder="1" applyAlignment="1">
      <alignment horizontal="center" vertical="center"/>
    </xf>
    <xf numFmtId="49" fontId="13" fillId="8" borderId="59" xfId="0" applyNumberFormat="1" applyFont="1" applyFill="1" applyBorder="1" applyAlignment="1">
      <alignment horizontal="center" vertical="center"/>
    </xf>
    <xf numFmtId="49" fontId="13" fillId="0" borderId="9" xfId="0" applyNumberFormat="1" applyFont="1" applyBorder="1" applyAlignment="1">
      <alignment horizontal="center" vertical="center"/>
    </xf>
    <xf numFmtId="49" fontId="13" fillId="0" borderId="26" xfId="0" applyNumberFormat="1" applyFont="1" applyBorder="1" applyAlignment="1">
      <alignment horizontal="center" vertical="center"/>
    </xf>
    <xf numFmtId="49" fontId="13" fillId="0" borderId="40" xfId="0" applyNumberFormat="1" applyFont="1" applyBorder="1" applyAlignment="1">
      <alignment horizontal="center" vertical="center"/>
    </xf>
    <xf numFmtId="49" fontId="13" fillId="4" borderId="32" xfId="0" applyNumberFormat="1" applyFont="1" applyFill="1" applyBorder="1" applyAlignment="1">
      <alignment horizontal="center" vertical="center"/>
    </xf>
    <xf numFmtId="49" fontId="15" fillId="0" borderId="48" xfId="0" applyNumberFormat="1" applyFont="1" applyBorder="1" applyAlignment="1">
      <alignment horizontal="center" vertical="center"/>
    </xf>
    <xf numFmtId="49" fontId="15" fillId="0" borderId="19" xfId="0" applyNumberFormat="1" applyFont="1" applyBorder="1" applyAlignment="1">
      <alignment horizontal="center" vertical="center"/>
    </xf>
    <xf numFmtId="49" fontId="15" fillId="0" borderId="41" xfId="0" applyNumberFormat="1" applyFont="1" applyBorder="1" applyAlignment="1">
      <alignment horizontal="center" vertical="center" wrapText="1"/>
    </xf>
    <xf numFmtId="0" fontId="15" fillId="0" borderId="19" xfId="0" applyFont="1" applyFill="1" applyBorder="1" applyAlignment="1">
      <alignment horizontal="left" vertical="center" wrapText="1"/>
    </xf>
    <xf numFmtId="0" fontId="15" fillId="0" borderId="41" xfId="0" applyFont="1" applyFill="1" applyBorder="1" applyAlignment="1">
      <alignment horizontal="left" vertical="center" wrapText="1"/>
    </xf>
    <xf numFmtId="49" fontId="15" fillId="0" borderId="10" xfId="0" applyNumberFormat="1" applyFont="1" applyFill="1" applyBorder="1" applyAlignment="1">
      <alignment horizontal="center" vertical="center"/>
    </xf>
    <xf numFmtId="49" fontId="15" fillId="0" borderId="27" xfId="0" applyNumberFormat="1" applyFont="1" applyFill="1" applyBorder="1" applyAlignment="1">
      <alignment horizontal="center" vertical="center"/>
    </xf>
    <xf numFmtId="49" fontId="15" fillId="0" borderId="23" xfId="0" applyNumberFormat="1" applyFont="1" applyFill="1" applyBorder="1" applyAlignment="1">
      <alignment horizontal="center" vertical="center"/>
    </xf>
    <xf numFmtId="165" fontId="15" fillId="0" borderId="73" xfId="0" applyNumberFormat="1" applyFont="1" applyBorder="1" applyAlignment="1">
      <alignment horizontal="center" vertical="center"/>
    </xf>
    <xf numFmtId="165" fontId="15" fillId="0" borderId="64" xfId="0" applyNumberFormat="1" applyFont="1" applyBorder="1" applyAlignment="1">
      <alignment horizontal="center" vertical="center"/>
    </xf>
    <xf numFmtId="165" fontId="15" fillId="0" borderId="34" xfId="0" applyNumberFormat="1" applyFont="1" applyBorder="1" applyAlignment="1">
      <alignment horizontal="center" vertical="center"/>
    </xf>
    <xf numFmtId="49" fontId="15" fillId="0" borderId="23" xfId="0" applyNumberFormat="1" applyFont="1" applyBorder="1" applyAlignment="1">
      <alignment horizontal="center" vertical="center"/>
    </xf>
    <xf numFmtId="49" fontId="15" fillId="0" borderId="10" xfId="0" applyNumberFormat="1" applyFont="1" applyBorder="1" applyAlignment="1">
      <alignment horizontal="center" vertical="center" wrapText="1"/>
    </xf>
    <xf numFmtId="49" fontId="15" fillId="0" borderId="23" xfId="0" applyNumberFormat="1" applyFont="1" applyBorder="1" applyAlignment="1">
      <alignment horizontal="center" vertical="center" wrapText="1"/>
    </xf>
    <xf numFmtId="49" fontId="15" fillId="0" borderId="73" xfId="0" applyNumberFormat="1" applyFont="1" applyFill="1" applyBorder="1" applyAlignment="1">
      <alignment horizontal="center" vertical="center"/>
    </xf>
    <xf numFmtId="49" fontId="15" fillId="0" borderId="64" xfId="0" applyNumberFormat="1" applyFont="1" applyFill="1" applyBorder="1" applyAlignment="1">
      <alignment horizontal="center" vertical="center"/>
    </xf>
    <xf numFmtId="49" fontId="15" fillId="0" borderId="34" xfId="0" applyNumberFormat="1" applyFont="1" applyFill="1" applyBorder="1" applyAlignment="1">
      <alignment horizontal="center" vertical="center"/>
    </xf>
    <xf numFmtId="49" fontId="15" fillId="0" borderId="71" xfId="0" applyNumberFormat="1" applyFont="1" applyFill="1" applyBorder="1" applyAlignment="1">
      <alignment horizontal="left" vertical="center" wrapText="1"/>
    </xf>
    <xf numFmtId="49" fontId="15" fillId="0" borderId="72" xfId="0" applyNumberFormat="1" applyFont="1" applyFill="1" applyBorder="1" applyAlignment="1">
      <alignment horizontal="left" vertical="center" wrapText="1"/>
    </xf>
    <xf numFmtId="0" fontId="15" fillId="0" borderId="10" xfId="0" applyFont="1" applyFill="1" applyBorder="1" applyAlignment="1">
      <alignment horizontal="left" vertical="center" wrapText="1"/>
    </xf>
    <xf numFmtId="165" fontId="13" fillId="4" borderId="25" xfId="0" applyNumberFormat="1" applyFont="1" applyFill="1" applyBorder="1" applyAlignment="1">
      <alignment horizontal="center" vertical="center"/>
    </xf>
    <xf numFmtId="165" fontId="13" fillId="4" borderId="0" xfId="0" applyNumberFormat="1" applyFont="1" applyFill="1" applyBorder="1" applyAlignment="1">
      <alignment horizontal="center" vertical="center"/>
    </xf>
    <xf numFmtId="165" fontId="13" fillId="4" borderId="29" xfId="0" applyNumberFormat="1" applyFont="1" applyFill="1" applyBorder="1" applyAlignment="1">
      <alignment horizontal="center" vertical="center"/>
    </xf>
    <xf numFmtId="165" fontId="13" fillId="8" borderId="49" xfId="0" applyNumberFormat="1" applyFont="1" applyFill="1" applyBorder="1" applyAlignment="1">
      <alignment horizontal="right" vertical="center"/>
    </xf>
    <xf numFmtId="165" fontId="13" fillId="8" borderId="14" xfId="0" applyNumberFormat="1" applyFont="1" applyFill="1" applyBorder="1" applyAlignment="1">
      <alignment horizontal="right" vertical="center"/>
    </xf>
    <xf numFmtId="165" fontId="13" fillId="8" borderId="67" xfId="0" applyNumberFormat="1" applyFont="1" applyFill="1" applyBorder="1" applyAlignment="1">
      <alignment horizontal="right" vertical="center"/>
    </xf>
    <xf numFmtId="0" fontId="15" fillId="0" borderId="23" xfId="0" applyFont="1" applyFill="1" applyBorder="1" applyAlignment="1">
      <alignment horizontal="left" vertical="center" wrapText="1"/>
    </xf>
    <xf numFmtId="49" fontId="13" fillId="4" borderId="69" xfId="0" applyNumberFormat="1" applyFont="1" applyFill="1" applyBorder="1" applyAlignment="1">
      <alignment horizontal="left" vertical="center" wrapText="1"/>
    </xf>
    <xf numFmtId="49" fontId="13" fillId="0" borderId="47" xfId="0" applyNumberFormat="1" applyFont="1" applyFill="1" applyBorder="1" applyAlignment="1">
      <alignment horizontal="center" vertical="center"/>
    </xf>
    <xf numFmtId="49" fontId="13" fillId="0" borderId="12" xfId="0" applyNumberFormat="1" applyFont="1" applyFill="1" applyBorder="1" applyAlignment="1">
      <alignment horizontal="center" vertical="center"/>
    </xf>
    <xf numFmtId="165" fontId="15" fillId="0" borderId="21" xfId="0" applyNumberFormat="1" applyFont="1" applyBorder="1" applyAlignment="1">
      <alignment horizontal="center" vertical="center"/>
    </xf>
    <xf numFmtId="165" fontId="15" fillId="24" borderId="64" xfId="0" applyNumberFormat="1" applyFont="1" applyFill="1" applyBorder="1" applyAlignment="1">
      <alignment horizontal="center" vertical="center"/>
    </xf>
    <xf numFmtId="165" fontId="15" fillId="24" borderId="27" xfId="0" applyNumberFormat="1" applyFont="1" applyFill="1" applyBorder="1" applyAlignment="1">
      <alignment horizontal="center" vertical="center"/>
    </xf>
    <xf numFmtId="165" fontId="15" fillId="24" borderId="26" xfId="0" applyNumberFormat="1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top"/>
    </xf>
    <xf numFmtId="49" fontId="13" fillId="25" borderId="61" xfId="0" applyNumberFormat="1" applyFont="1" applyFill="1" applyBorder="1" applyAlignment="1">
      <alignment horizontal="right" vertical="center"/>
    </xf>
    <xf numFmtId="49" fontId="13" fillId="25" borderId="23" xfId="0" applyNumberFormat="1" applyFont="1" applyFill="1" applyBorder="1" applyAlignment="1">
      <alignment horizontal="right" vertical="center"/>
    </xf>
    <xf numFmtId="49" fontId="13" fillId="25" borderId="75" xfId="0" applyNumberFormat="1" applyFont="1" applyFill="1" applyBorder="1" applyAlignment="1">
      <alignment horizontal="right" vertical="center"/>
    </xf>
    <xf numFmtId="0" fontId="15" fillId="0" borderId="69" xfId="29" applyFont="1" applyBorder="1" applyAlignment="1">
      <alignment horizontal="center" vertical="center" shrinkToFit="1"/>
    </xf>
    <xf numFmtId="0" fontId="15" fillId="0" borderId="50" xfId="29" applyFont="1" applyBorder="1" applyAlignment="1">
      <alignment horizontal="center" vertical="center" shrinkToFit="1"/>
    </xf>
    <xf numFmtId="165" fontId="13" fillId="25" borderId="68" xfId="0" applyNumberFormat="1" applyFont="1" applyFill="1" applyBorder="1" applyAlignment="1">
      <alignment horizontal="center" vertical="center"/>
    </xf>
    <xf numFmtId="165" fontId="13" fillId="25" borderId="69" xfId="0" applyNumberFormat="1" applyFont="1" applyFill="1" applyBorder="1" applyAlignment="1">
      <alignment horizontal="center" vertical="center"/>
    </xf>
    <xf numFmtId="165" fontId="13" fillId="25" borderId="50" xfId="0" applyNumberFormat="1" applyFont="1" applyFill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 wrapText="1"/>
    </xf>
    <xf numFmtId="0" fontId="15" fillId="0" borderId="65" xfId="0" applyFont="1" applyBorder="1" applyAlignment="1">
      <alignment horizontal="center" vertical="center" wrapText="1"/>
    </xf>
    <xf numFmtId="0" fontId="15" fillId="0" borderId="66" xfId="0" applyFont="1" applyBorder="1" applyAlignment="1">
      <alignment horizontal="center" vertical="center" wrapText="1"/>
    </xf>
    <xf numFmtId="0" fontId="15" fillId="0" borderId="60" xfId="0" applyFont="1" applyBorder="1" applyAlignment="1">
      <alignment horizontal="center" vertical="center" wrapText="1"/>
    </xf>
    <xf numFmtId="0" fontId="15" fillId="0" borderId="76" xfId="0" applyFont="1" applyBorder="1" applyAlignment="1">
      <alignment horizontal="center" vertical="center" wrapText="1"/>
    </xf>
    <xf numFmtId="0" fontId="15" fillId="0" borderId="45" xfId="0" applyFont="1" applyBorder="1" applyAlignment="1">
      <alignment horizontal="center" vertical="center" wrapText="1"/>
    </xf>
    <xf numFmtId="0" fontId="15" fillId="0" borderId="78" xfId="0" applyFont="1" applyFill="1" applyBorder="1" applyAlignment="1">
      <alignment horizontal="center" vertical="center" textRotation="90" wrapText="1"/>
    </xf>
    <xf numFmtId="0" fontId="15" fillId="0" borderId="20" xfId="0" applyFont="1" applyFill="1" applyBorder="1" applyAlignment="1">
      <alignment horizontal="center" vertical="center" textRotation="90" wrapText="1"/>
    </xf>
    <xf numFmtId="0" fontId="23" fillId="25" borderId="68" xfId="0" applyFont="1" applyFill="1" applyBorder="1" applyAlignment="1">
      <alignment horizontal="left" vertical="center" wrapText="1"/>
    </xf>
    <xf numFmtId="0" fontId="23" fillId="25" borderId="69" xfId="0" applyFont="1" applyFill="1" applyBorder="1" applyAlignment="1">
      <alignment horizontal="left" vertical="center" wrapText="1"/>
    </xf>
    <xf numFmtId="0" fontId="23" fillId="25" borderId="50" xfId="0" applyFont="1" applyFill="1" applyBorder="1" applyAlignment="1">
      <alignment horizontal="left" vertical="center" wrapText="1"/>
    </xf>
    <xf numFmtId="0" fontId="15" fillId="0" borderId="37" xfId="0" applyFont="1" applyBorder="1" applyAlignment="1">
      <alignment horizontal="center" vertical="center" textRotation="90" wrapText="1"/>
    </xf>
    <xf numFmtId="0" fontId="15" fillId="0" borderId="41" xfId="0" applyFont="1" applyBorder="1" applyAlignment="1">
      <alignment horizontal="center" vertical="center" textRotation="90" wrapText="1"/>
    </xf>
    <xf numFmtId="0" fontId="15" fillId="0" borderId="5" xfId="0" applyFont="1" applyBorder="1" applyAlignment="1">
      <alignment horizontal="center" vertical="center" textRotation="90" wrapText="1"/>
    </xf>
    <xf numFmtId="0" fontId="15" fillId="0" borderId="19" xfId="0" applyFont="1" applyBorder="1" applyAlignment="1">
      <alignment horizontal="center" vertical="center" textRotation="90" wrapText="1"/>
    </xf>
    <xf numFmtId="0" fontId="15" fillId="0" borderId="0" xfId="0" applyFont="1" applyFill="1" applyBorder="1" applyAlignment="1">
      <alignment horizontal="left" vertical="center" wrapText="1"/>
    </xf>
    <xf numFmtId="49" fontId="13" fillId="0" borderId="22" xfId="0" applyNumberFormat="1" applyFont="1" applyBorder="1" applyAlignment="1">
      <alignment horizontal="center" vertical="center"/>
    </xf>
    <xf numFmtId="49" fontId="13" fillId="4" borderId="78" xfId="0" applyNumberFormat="1" applyFont="1" applyFill="1" applyBorder="1" applyAlignment="1">
      <alignment horizontal="center" vertical="center"/>
    </xf>
    <xf numFmtId="49" fontId="13" fillId="4" borderId="29" xfId="0" applyNumberFormat="1" applyFont="1" applyFill="1" applyBorder="1" applyAlignment="1">
      <alignment horizontal="center" vertical="center"/>
    </xf>
    <xf numFmtId="49" fontId="15" fillId="0" borderId="21" xfId="0" applyNumberFormat="1" applyFont="1" applyBorder="1" applyAlignment="1">
      <alignment horizontal="center" vertical="center"/>
    </xf>
    <xf numFmtId="165" fontId="13" fillId="4" borderId="65" xfId="0" applyNumberFormat="1" applyFont="1" applyFill="1" applyBorder="1" applyAlignment="1">
      <alignment horizontal="center" vertical="center"/>
    </xf>
    <xf numFmtId="165" fontId="13" fillId="4" borderId="66" xfId="0" applyNumberFormat="1" applyFont="1" applyFill="1" applyBorder="1" applyAlignment="1">
      <alignment horizontal="center" vertical="center"/>
    </xf>
    <xf numFmtId="167" fontId="14" fillId="28" borderId="22" xfId="31" applyNumberFormat="1" applyFont="1" applyFill="1" applyBorder="1" applyAlignment="1">
      <alignment horizontal="left" vertical="center" wrapText="1"/>
    </xf>
    <xf numFmtId="167" fontId="14" fillId="28" borderId="5" xfId="31" applyNumberFormat="1" applyFont="1" applyFill="1" applyBorder="1" applyAlignment="1">
      <alignment horizontal="left" vertical="center" wrapText="1"/>
    </xf>
    <xf numFmtId="4" fontId="12" fillId="0" borderId="0" xfId="31" applyNumberFormat="1" applyFont="1" applyAlignment="1">
      <alignment horizontal="left"/>
    </xf>
    <xf numFmtId="0" fontId="17" fillId="0" borderId="0" xfId="31" applyFont="1" applyAlignment="1">
      <alignment horizontal="center" wrapText="1"/>
    </xf>
    <xf numFmtId="0" fontId="12" fillId="0" borderId="0" xfId="35" applyFont="1" applyAlignment="1">
      <alignment horizontal="left" vertical="top" wrapText="1"/>
    </xf>
    <xf numFmtId="0" fontId="15" fillId="0" borderId="66" xfId="0" applyFont="1" applyBorder="1" applyAlignment="1">
      <alignment horizontal="center" vertical="center" textRotation="90" wrapText="1"/>
    </xf>
    <xf numFmtId="0" fontId="15" fillId="0" borderId="29" xfId="0" applyFont="1" applyBorder="1" applyAlignment="1">
      <alignment horizontal="center" vertical="center" textRotation="90" wrapText="1"/>
    </xf>
    <xf numFmtId="0" fontId="15" fillId="0" borderId="15" xfId="0" applyFont="1" applyFill="1" applyBorder="1" applyAlignment="1">
      <alignment horizontal="center" vertical="center" textRotation="90" wrapText="1"/>
    </xf>
    <xf numFmtId="0" fontId="15" fillId="0" borderId="48" xfId="0" applyFont="1" applyFill="1" applyBorder="1" applyAlignment="1">
      <alignment horizontal="center" vertical="center" textRotation="90" wrapText="1"/>
    </xf>
    <xf numFmtId="0" fontId="15" fillId="0" borderId="7" xfId="0" applyFont="1" applyBorder="1" applyAlignment="1">
      <alignment horizontal="center" vertical="center" textRotation="90" wrapText="1"/>
    </xf>
    <xf numFmtId="0" fontId="15" fillId="0" borderId="21" xfId="0" applyFont="1" applyBorder="1" applyAlignment="1">
      <alignment horizontal="center" vertical="center" textRotation="90" wrapText="1"/>
    </xf>
    <xf numFmtId="0" fontId="15" fillId="0" borderId="22" xfId="0" applyFont="1" applyBorder="1" applyAlignment="1">
      <alignment horizontal="center" vertical="center" textRotation="90" wrapText="1"/>
    </xf>
    <xf numFmtId="0" fontId="15" fillId="0" borderId="47" xfId="0" applyFont="1" applyBorder="1" applyAlignment="1">
      <alignment horizontal="center" vertical="center" textRotation="90" wrapText="1"/>
    </xf>
    <xf numFmtId="0" fontId="13" fillId="0" borderId="77" xfId="0" applyFont="1" applyFill="1" applyBorder="1" applyAlignment="1">
      <alignment horizontal="left" vertical="center" wrapText="1"/>
    </xf>
    <xf numFmtId="0" fontId="13" fillId="0" borderId="55" xfId="0" applyFont="1" applyFill="1" applyBorder="1" applyAlignment="1">
      <alignment horizontal="left" vertical="center" wrapText="1"/>
    </xf>
    <xf numFmtId="0" fontId="13" fillId="4" borderId="65" xfId="0" applyFont="1" applyFill="1" applyBorder="1" applyAlignment="1">
      <alignment horizontal="left" vertical="center" wrapText="1"/>
    </xf>
    <xf numFmtId="0" fontId="13" fillId="4" borderId="66" xfId="0" applyFont="1" applyFill="1" applyBorder="1" applyAlignment="1">
      <alignment horizontal="left" vertical="center" wrapText="1"/>
    </xf>
    <xf numFmtId="167" fontId="14" fillId="28" borderId="39" xfId="31" applyNumberFormat="1" applyFont="1" applyFill="1" applyBorder="1" applyAlignment="1">
      <alignment horizontal="left" vertical="center" wrapText="1"/>
    </xf>
    <xf numFmtId="167" fontId="14" fillId="28" borderId="17" xfId="31" applyNumberFormat="1" applyFont="1" applyFill="1" applyBorder="1" applyAlignment="1">
      <alignment horizontal="left" vertical="center" wrapText="1"/>
    </xf>
    <xf numFmtId="167" fontId="14" fillId="33" borderId="36" xfId="31" applyNumberFormat="1" applyFont="1" applyFill="1" applyBorder="1" applyAlignment="1">
      <alignment horizontal="center" vertical="center" wrapText="1"/>
    </xf>
    <xf numFmtId="167" fontId="14" fillId="33" borderId="37" xfId="31" applyNumberFormat="1" applyFont="1" applyFill="1" applyBorder="1" applyAlignment="1">
      <alignment horizontal="center" vertical="center" wrapText="1"/>
    </xf>
    <xf numFmtId="167" fontId="14" fillId="33" borderId="22" xfId="31" applyNumberFormat="1" applyFont="1" applyFill="1" applyBorder="1" applyAlignment="1">
      <alignment horizontal="center" vertical="center" wrapText="1"/>
    </xf>
    <xf numFmtId="167" fontId="14" fillId="33" borderId="5" xfId="31" applyNumberFormat="1" applyFont="1" applyFill="1" applyBorder="1" applyAlignment="1">
      <alignment horizontal="center" vertical="center" wrapText="1"/>
    </xf>
    <xf numFmtId="167" fontId="14" fillId="27" borderId="22" xfId="31" applyNumberFormat="1" applyFont="1" applyFill="1" applyBorder="1" applyAlignment="1">
      <alignment horizontal="left" vertical="center" wrapText="1"/>
    </xf>
    <xf numFmtId="167" fontId="14" fillId="27" borderId="5" xfId="31" applyNumberFormat="1" applyFont="1" applyFill="1" applyBorder="1" applyAlignment="1">
      <alignment horizontal="left" vertical="center" wrapText="1"/>
    </xf>
    <xf numFmtId="0" fontId="13" fillId="8" borderId="65" xfId="0" applyFont="1" applyFill="1" applyBorder="1" applyAlignment="1">
      <alignment horizontal="left" vertical="center"/>
    </xf>
    <xf numFmtId="0" fontId="13" fillId="8" borderId="69" xfId="0" applyFont="1" applyFill="1" applyBorder="1" applyAlignment="1">
      <alignment horizontal="left" vertical="center"/>
    </xf>
    <xf numFmtId="0" fontId="13" fillId="8" borderId="50" xfId="0" applyFont="1" applyFill="1" applyBorder="1" applyAlignment="1">
      <alignment horizontal="left" vertical="center"/>
    </xf>
    <xf numFmtId="167" fontId="14" fillId="0" borderId="22" xfId="31" applyNumberFormat="1" applyFont="1" applyBorder="1" applyAlignment="1">
      <alignment horizontal="left" vertical="center" wrapText="1"/>
    </xf>
    <xf numFmtId="167" fontId="14" fillId="0" borderId="5" xfId="31" applyNumberFormat="1" applyFont="1" applyBorder="1" applyAlignment="1">
      <alignment horizontal="left" vertical="center" wrapText="1"/>
    </xf>
    <xf numFmtId="167" fontId="12" fillId="0" borderId="22" xfId="31" applyNumberFormat="1" applyFont="1" applyBorder="1" applyAlignment="1">
      <alignment horizontal="left" vertical="top" wrapText="1"/>
    </xf>
    <xf numFmtId="167" fontId="12" fillId="0" borderId="5" xfId="31" applyNumberFormat="1" applyFont="1" applyBorder="1" applyAlignment="1">
      <alignment horizontal="left" vertical="top" wrapText="1"/>
    </xf>
    <xf numFmtId="167" fontId="12" fillId="0" borderId="5" xfId="0" applyNumberFormat="1" applyFont="1" applyBorder="1" applyAlignment="1">
      <alignment horizontal="center" vertical="center" wrapText="1"/>
    </xf>
    <xf numFmtId="167" fontId="12" fillId="0" borderId="15" xfId="0" applyNumberFormat="1" applyFont="1" applyBorder="1" applyAlignment="1">
      <alignment horizontal="center" vertical="center" wrapText="1"/>
    </xf>
    <xf numFmtId="167" fontId="14" fillId="27" borderId="5" xfId="0" applyNumberFormat="1" applyFont="1" applyFill="1" applyBorder="1" applyAlignment="1">
      <alignment horizontal="center" vertical="center" wrapText="1"/>
    </xf>
    <xf numFmtId="167" fontId="14" fillId="27" borderId="15" xfId="0" applyNumberFormat="1" applyFont="1" applyFill="1" applyBorder="1" applyAlignment="1">
      <alignment horizontal="center" vertical="center" wrapText="1"/>
    </xf>
    <xf numFmtId="166" fontId="14" fillId="30" borderId="37" xfId="0" applyNumberFormat="1" applyFont="1" applyFill="1" applyBorder="1" applyAlignment="1">
      <alignment horizontal="center" vertical="center" wrapText="1"/>
    </xf>
    <xf numFmtId="166" fontId="14" fillId="30" borderId="38" xfId="0" applyNumberFormat="1" applyFont="1" applyFill="1" applyBorder="1" applyAlignment="1">
      <alignment horizontal="center" vertical="center" wrapText="1"/>
    </xf>
    <xf numFmtId="166" fontId="14" fillId="30" borderId="5" xfId="0" applyNumberFormat="1" applyFont="1" applyFill="1" applyBorder="1" applyAlignment="1">
      <alignment horizontal="center" vertical="center" wrapText="1"/>
    </xf>
    <xf numFmtId="166" fontId="14" fillId="30" borderId="15" xfId="0" applyNumberFormat="1" applyFont="1" applyFill="1" applyBorder="1" applyAlignment="1">
      <alignment horizontal="center" vertical="center" wrapText="1"/>
    </xf>
    <xf numFmtId="167" fontId="12" fillId="0" borderId="22" xfId="31" applyNumberFormat="1" applyFont="1" applyBorder="1" applyAlignment="1">
      <alignment horizontal="left" vertical="center" wrapText="1"/>
    </xf>
    <xf numFmtId="167" fontId="12" fillId="0" borderId="5" xfId="31" applyNumberFormat="1" applyFont="1" applyBorder="1" applyAlignment="1">
      <alignment horizontal="left" vertical="center" wrapText="1"/>
    </xf>
    <xf numFmtId="0" fontId="14" fillId="0" borderId="0" xfId="31" applyFont="1" applyAlignment="1">
      <alignment horizontal="center" wrapText="1"/>
    </xf>
    <xf numFmtId="165" fontId="15" fillId="0" borderId="74" xfId="0" applyNumberFormat="1" applyFont="1" applyFill="1" applyBorder="1" applyAlignment="1">
      <alignment horizontal="left" vertical="center" wrapText="1"/>
    </xf>
    <xf numFmtId="165" fontId="15" fillId="0" borderId="75" xfId="0" applyNumberFormat="1" applyFont="1" applyFill="1" applyBorder="1" applyAlignment="1">
      <alignment horizontal="left" vertical="center" wrapText="1"/>
    </xf>
    <xf numFmtId="0" fontId="19" fillId="0" borderId="0" xfId="0" applyFont="1" applyBorder="1" applyAlignment="1">
      <alignment horizontal="left" vertical="top" wrapText="1"/>
    </xf>
    <xf numFmtId="0" fontId="19" fillId="0" borderId="0" xfId="0" applyFont="1" applyBorder="1" applyAlignment="1">
      <alignment horizontal="left" vertical="top"/>
    </xf>
    <xf numFmtId="49" fontId="13" fillId="0" borderId="9" xfId="0" applyNumberFormat="1" applyFont="1" applyFill="1" applyBorder="1" applyAlignment="1">
      <alignment horizontal="center" vertical="center"/>
    </xf>
    <xf numFmtId="49" fontId="13" fillId="0" borderId="40" xfId="0" applyNumberFormat="1" applyFont="1" applyFill="1" applyBorder="1" applyAlignment="1">
      <alignment horizontal="center" vertical="center"/>
    </xf>
    <xf numFmtId="0" fontId="15" fillId="0" borderId="11" xfId="0" applyFont="1" applyBorder="1" applyAlignment="1">
      <alignment horizontal="left" vertical="center" wrapText="1"/>
    </xf>
    <xf numFmtId="49" fontId="13" fillId="4" borderId="68" xfId="0" applyNumberFormat="1" applyFont="1" applyFill="1" applyBorder="1" applyAlignment="1">
      <alignment horizontal="right" vertical="center"/>
    </xf>
    <xf numFmtId="49" fontId="13" fillId="4" borderId="69" xfId="0" applyNumberFormat="1" applyFont="1" applyFill="1" applyBorder="1" applyAlignment="1">
      <alignment horizontal="right" vertical="center"/>
    </xf>
    <xf numFmtId="49" fontId="13" fillId="4" borderId="50" xfId="0" applyNumberFormat="1" applyFont="1" applyFill="1" applyBorder="1" applyAlignment="1">
      <alignment horizontal="right" vertical="center"/>
    </xf>
    <xf numFmtId="165" fontId="13" fillId="4" borderId="80" xfId="0" applyNumberFormat="1" applyFont="1" applyFill="1" applyBorder="1" applyAlignment="1">
      <alignment horizontal="center" vertical="center"/>
    </xf>
    <xf numFmtId="165" fontId="13" fillId="4" borderId="62" xfId="0" applyNumberFormat="1" applyFont="1" applyFill="1" applyBorder="1" applyAlignment="1">
      <alignment horizontal="center" vertical="center"/>
    </xf>
    <xf numFmtId="165" fontId="13" fillId="4" borderId="20" xfId="0" applyNumberFormat="1" applyFont="1" applyFill="1" applyBorder="1" applyAlignment="1">
      <alignment horizontal="center" vertical="center"/>
    </xf>
    <xf numFmtId="49" fontId="15" fillId="0" borderId="65" xfId="0" applyNumberFormat="1" applyFont="1" applyFill="1" applyBorder="1" applyAlignment="1">
      <alignment horizontal="left" vertical="center" wrapText="1"/>
    </xf>
    <xf numFmtId="49" fontId="15" fillId="0" borderId="62" xfId="0" applyNumberFormat="1" applyFont="1" applyFill="1" applyBorder="1" applyAlignment="1">
      <alignment horizontal="left" vertical="center" wrapText="1"/>
    </xf>
    <xf numFmtId="0" fontId="17" fillId="0" borderId="0" xfId="0" applyFont="1" applyBorder="1" applyAlignment="1">
      <alignment horizontal="left" vertical="top" wrapText="1"/>
    </xf>
    <xf numFmtId="0" fontId="11" fillId="0" borderId="0" xfId="0" applyFont="1" applyBorder="1" applyAlignment="1">
      <alignment horizontal="center" vertical="top" wrapText="1"/>
    </xf>
    <xf numFmtId="0" fontId="17" fillId="0" borderId="0" xfId="0" applyFont="1" applyBorder="1" applyAlignment="1">
      <alignment vertical="top" wrapText="1"/>
    </xf>
    <xf numFmtId="0" fontId="15" fillId="0" borderId="36" xfId="0" applyFont="1" applyBorder="1" applyAlignment="1">
      <alignment horizontal="center" vertical="center" textRotation="90" wrapText="1"/>
    </xf>
    <xf numFmtId="0" fontId="15" fillId="0" borderId="40" xfId="0" applyFont="1" applyBorder="1" applyAlignment="1">
      <alignment horizontal="center" vertical="center" textRotation="90" wrapText="1"/>
    </xf>
    <xf numFmtId="0" fontId="15" fillId="0" borderId="43" xfId="0" applyFont="1" applyBorder="1" applyAlignment="1">
      <alignment horizontal="center" vertical="center" textRotation="90" wrapText="1"/>
    </xf>
    <xf numFmtId="0" fontId="15" fillId="0" borderId="79" xfId="0" applyFont="1" applyBorder="1" applyAlignment="1">
      <alignment horizontal="center" vertical="center" textRotation="90" wrapText="1"/>
    </xf>
    <xf numFmtId="0" fontId="15" fillId="0" borderId="53" xfId="0" applyFont="1" applyBorder="1" applyAlignment="1">
      <alignment horizontal="center" vertical="center" textRotation="90" wrapText="1"/>
    </xf>
    <xf numFmtId="0" fontId="15" fillId="0" borderId="74" xfId="0" applyFont="1" applyBorder="1" applyAlignment="1">
      <alignment horizontal="center" vertical="center" textRotation="90" wrapText="1"/>
    </xf>
    <xf numFmtId="0" fontId="15" fillId="0" borderId="37" xfId="0" applyFont="1" applyBorder="1" applyAlignment="1">
      <alignment horizontal="center" vertical="center" wrapText="1"/>
    </xf>
    <xf numFmtId="0" fontId="15" fillId="0" borderId="41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37" xfId="0" applyNumberFormat="1" applyFont="1" applyBorder="1" applyAlignment="1">
      <alignment horizontal="center" vertical="center" textRotation="90" wrapText="1"/>
    </xf>
    <xf numFmtId="0" fontId="15" fillId="0" borderId="41" xfId="0" applyNumberFormat="1" applyFont="1" applyBorder="1" applyAlignment="1">
      <alignment horizontal="center" vertical="center" textRotation="90" wrapText="1"/>
    </xf>
    <xf numFmtId="0" fontId="15" fillId="0" borderId="5" xfId="0" applyNumberFormat="1" applyFont="1" applyBorder="1" applyAlignment="1">
      <alignment horizontal="center" vertical="center" textRotation="90" wrapText="1"/>
    </xf>
    <xf numFmtId="0" fontId="15" fillId="0" borderId="19" xfId="0" applyNumberFormat="1" applyFont="1" applyBorder="1" applyAlignment="1">
      <alignment horizontal="center" vertical="center" textRotation="90" wrapText="1"/>
    </xf>
    <xf numFmtId="0" fontId="15" fillId="0" borderId="68" xfId="29" applyFont="1" applyBorder="1" applyAlignment="1">
      <alignment horizontal="center" vertical="center" shrinkToFit="1"/>
    </xf>
    <xf numFmtId="0" fontId="15" fillId="0" borderId="7" xfId="29" applyFont="1" applyBorder="1" applyAlignment="1">
      <alignment horizontal="center" vertical="center" wrapText="1" shrinkToFit="1"/>
    </xf>
    <xf numFmtId="0" fontId="15" fillId="0" borderId="11" xfId="29" applyFont="1" applyBorder="1" applyAlignment="1">
      <alignment horizontal="center" vertical="center" wrapText="1" shrinkToFit="1"/>
    </xf>
    <xf numFmtId="0" fontId="15" fillId="0" borderId="21" xfId="29" applyFont="1" applyBorder="1" applyAlignment="1">
      <alignment horizontal="center" vertical="center" wrapText="1" shrinkToFit="1"/>
    </xf>
    <xf numFmtId="2" fontId="15" fillId="0" borderId="7" xfId="29" applyNumberFormat="1" applyFont="1" applyBorder="1" applyAlignment="1">
      <alignment horizontal="center" vertical="center" shrinkToFit="1"/>
    </xf>
    <xf numFmtId="2" fontId="15" fillId="0" borderId="21" xfId="29" applyNumberFormat="1" applyFont="1" applyBorder="1" applyAlignment="1">
      <alignment horizontal="center" vertical="center" shrinkToFit="1"/>
    </xf>
    <xf numFmtId="2" fontId="15" fillId="0" borderId="11" xfId="29" applyNumberFormat="1" applyFont="1" applyBorder="1" applyAlignment="1">
      <alignment horizontal="center" vertical="center" shrinkToFit="1"/>
    </xf>
    <xf numFmtId="165" fontId="13" fillId="31" borderId="9" xfId="0" applyNumberFormat="1" applyFont="1" applyFill="1" applyBorder="1" applyAlignment="1">
      <alignment horizontal="center" vertical="center"/>
    </xf>
    <xf numFmtId="165" fontId="13" fillId="31" borderId="40" xfId="0" applyNumberFormat="1" applyFont="1" applyFill="1" applyBorder="1" applyAlignment="1">
      <alignment horizontal="center" vertical="center"/>
    </xf>
    <xf numFmtId="167" fontId="14" fillId="28" borderId="17" xfId="0" applyNumberFormat="1" applyFont="1" applyFill="1" applyBorder="1" applyAlignment="1">
      <alignment horizontal="center" vertical="center" wrapText="1"/>
    </xf>
    <xf numFmtId="167" fontId="14" fillId="28" borderId="5" xfId="0" applyNumberFormat="1" applyFont="1" applyFill="1" applyBorder="1" applyAlignment="1">
      <alignment horizontal="center" vertical="center" wrapText="1"/>
    </xf>
    <xf numFmtId="167" fontId="12" fillId="0" borderId="5" xfId="0" applyNumberFormat="1" applyFont="1" applyFill="1" applyBorder="1" applyAlignment="1">
      <alignment horizontal="center" vertical="center" wrapText="1"/>
    </xf>
    <xf numFmtId="167" fontId="14" fillId="0" borderId="5" xfId="0" applyNumberFormat="1" applyFont="1" applyFill="1" applyBorder="1" applyAlignment="1">
      <alignment horizontal="center" vertical="center" wrapText="1"/>
    </xf>
    <xf numFmtId="167" fontId="14" fillId="28" borderId="18" xfId="0" applyNumberFormat="1" applyFont="1" applyFill="1" applyBorder="1" applyAlignment="1">
      <alignment horizontal="center" vertical="center" wrapText="1"/>
    </xf>
    <xf numFmtId="167" fontId="14" fillId="28" borderId="15" xfId="0" applyNumberFormat="1" applyFont="1" applyFill="1" applyBorder="1" applyAlignment="1">
      <alignment horizontal="center" vertical="center" wrapText="1"/>
    </xf>
    <xf numFmtId="167" fontId="12" fillId="0" borderId="15" xfId="0" applyNumberFormat="1" applyFont="1" applyFill="1" applyBorder="1" applyAlignment="1">
      <alignment horizontal="center" vertical="center" wrapText="1"/>
    </xf>
    <xf numFmtId="167" fontId="14" fillId="0" borderId="15" xfId="0" applyNumberFormat="1" applyFont="1" applyFill="1" applyBorder="1" applyAlignment="1">
      <alignment horizontal="center" vertical="center" wrapText="1"/>
    </xf>
  </cellXfs>
  <cellStyles count="38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Input" xfId="28"/>
    <cellStyle name="Įprastas" xfId="0" builtinId="0"/>
    <cellStyle name="Įprastas 2" xfId="29"/>
    <cellStyle name="Įprastas 2 2" xfId="30"/>
    <cellStyle name="Įprastas 3" xfId="31"/>
    <cellStyle name="Kablelis 2" xfId="32"/>
    <cellStyle name="Linked Cell" xfId="33"/>
    <cellStyle name="Neutral" xfId="34"/>
    <cellStyle name="Normal 2" xfId="35"/>
    <cellStyle name="Normal 3" xfId="36"/>
    <cellStyle name="Note" xfId="37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CCCC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Y110"/>
  <sheetViews>
    <sheetView tabSelected="1" view="pageBreakPreview" topLeftCell="B1" zoomScaleNormal="100" zoomScaleSheetLayoutView="100" workbookViewId="0">
      <selection activeCell="M1" sqref="M1"/>
    </sheetView>
  </sheetViews>
  <sheetFormatPr defaultRowHeight="11.25" x14ac:dyDescent="0.2"/>
  <cols>
    <col min="1" max="1" width="9.140625" style="4" hidden="1" customWidth="1"/>
    <col min="2" max="2" width="4" style="2" customWidth="1"/>
    <col min="3" max="3" width="4.28515625" style="2" customWidth="1"/>
    <col min="4" max="4" width="5" style="2" customWidth="1"/>
    <col min="5" max="5" width="25.85546875" style="2" customWidth="1"/>
    <col min="6" max="6" width="4.28515625" style="2" customWidth="1"/>
    <col min="7" max="7" width="9.140625" style="3" customWidth="1"/>
    <col min="8" max="8" width="6.140625" style="3" customWidth="1"/>
    <col min="9" max="9" width="6" style="3" customWidth="1"/>
    <col min="10" max="10" width="7.42578125" style="2" customWidth="1"/>
    <col min="11" max="11" width="6.42578125" style="2" customWidth="1"/>
    <col min="12" max="12" width="6.85546875" style="2" customWidth="1"/>
    <col min="13" max="13" width="6.5703125" style="2" customWidth="1"/>
    <col min="14" max="14" width="6.140625" style="2" customWidth="1"/>
    <col min="15" max="15" width="8.28515625" style="2" customWidth="1"/>
    <col min="16" max="16" width="7.42578125" style="2" customWidth="1"/>
    <col min="17" max="17" width="6.42578125" style="2" customWidth="1"/>
    <col min="18" max="18" width="6.28515625" style="4" customWidth="1"/>
    <col min="19" max="19" width="6.140625" style="4" customWidth="1"/>
    <col min="20" max="20" width="23.85546875" style="4" customWidth="1"/>
    <col min="21" max="21" width="8.42578125" style="4" customWidth="1"/>
    <col min="22" max="22" width="8.85546875" style="4" customWidth="1"/>
    <col min="23" max="25" width="9.42578125" style="4" customWidth="1"/>
    <col min="26" max="26" width="4.5703125" style="4" customWidth="1"/>
    <col min="27" max="27" width="6.85546875" style="4" customWidth="1"/>
    <col min="28" max="16384" width="9.140625" style="4"/>
  </cols>
  <sheetData>
    <row r="1" spans="2:77" ht="47.25" customHeight="1" x14ac:dyDescent="0.2">
      <c r="U1" s="382" t="s">
        <v>144</v>
      </c>
      <c r="V1" s="383"/>
      <c r="W1" s="383"/>
      <c r="X1" s="383"/>
      <c r="Y1" s="383"/>
    </row>
    <row r="2" spans="2:77" ht="12.75" customHeight="1" x14ac:dyDescent="0.2">
      <c r="X2" s="115"/>
      <c r="Y2" s="115"/>
    </row>
    <row r="3" spans="2:77" ht="15.75" x14ac:dyDescent="0.2">
      <c r="X3" s="395" t="s">
        <v>37</v>
      </c>
      <c r="Y3" s="395"/>
    </row>
    <row r="5" spans="2:77" ht="51.75" customHeight="1" x14ac:dyDescent="0.2">
      <c r="B5" s="396" t="s">
        <v>113</v>
      </c>
      <c r="C5" s="396"/>
      <c r="D5" s="396"/>
      <c r="E5" s="396"/>
      <c r="F5" s="396"/>
      <c r="G5" s="396"/>
      <c r="H5" s="396"/>
      <c r="I5" s="396"/>
      <c r="J5" s="396"/>
      <c r="K5" s="396"/>
      <c r="L5" s="396"/>
      <c r="M5" s="396"/>
      <c r="N5" s="396"/>
      <c r="O5" s="396"/>
      <c r="P5" s="396"/>
      <c r="Q5" s="396"/>
      <c r="R5" s="396"/>
      <c r="S5" s="396"/>
      <c r="T5" s="396"/>
      <c r="U5" s="396"/>
      <c r="V5" s="396"/>
      <c r="W5" s="396"/>
      <c r="X5" s="396"/>
      <c r="Y5" s="396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</row>
    <row r="6" spans="2:77" ht="15.75" x14ac:dyDescent="0.2">
      <c r="B6" s="113"/>
      <c r="C6" s="113"/>
      <c r="D6" s="113"/>
      <c r="E6" s="113"/>
      <c r="F6" s="113"/>
      <c r="G6" s="113"/>
      <c r="H6" s="113"/>
      <c r="I6" s="113"/>
      <c r="J6" s="113"/>
      <c r="K6" s="113"/>
      <c r="L6" s="113"/>
      <c r="M6" s="113"/>
      <c r="N6" s="113"/>
      <c r="O6" s="113"/>
      <c r="P6" s="113"/>
      <c r="Q6" s="113"/>
      <c r="R6" s="113"/>
      <c r="S6" s="113"/>
      <c r="T6" s="113"/>
      <c r="U6" s="113"/>
      <c r="V6" s="113"/>
      <c r="W6" s="113"/>
      <c r="X6" s="397" t="s">
        <v>12</v>
      </c>
      <c r="Y6" s="397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</row>
    <row r="7" spans="2:77" ht="14.25" customHeight="1" x14ac:dyDescent="0.2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X7" s="7" t="s">
        <v>13</v>
      </c>
    </row>
    <row r="8" spans="2:77" ht="14.25" customHeight="1" x14ac:dyDescent="0.2">
      <c r="B8" s="1"/>
      <c r="C8" s="1"/>
      <c r="D8" s="1"/>
      <c r="E8" s="1"/>
      <c r="F8" s="1"/>
      <c r="G8" s="1"/>
      <c r="H8" s="5"/>
      <c r="I8" s="5"/>
      <c r="J8" s="1"/>
      <c r="K8" s="1"/>
      <c r="L8" s="1"/>
      <c r="M8" s="1"/>
      <c r="N8" s="1"/>
      <c r="O8" s="1"/>
      <c r="P8" s="1"/>
      <c r="Q8" s="1"/>
    </row>
    <row r="9" spans="2:77" ht="7.5" customHeight="1" thickBot="1" x14ac:dyDescent="0.25">
      <c r="B9" s="305"/>
      <c r="C9" s="305"/>
      <c r="D9" s="305"/>
      <c r="E9" s="305"/>
      <c r="F9" s="305"/>
      <c r="G9" s="305"/>
      <c r="H9" s="305"/>
      <c r="I9" s="305"/>
      <c r="J9" s="305"/>
      <c r="K9" s="305"/>
      <c r="L9" s="305"/>
      <c r="M9" s="305"/>
      <c r="N9" s="305"/>
      <c r="O9" s="305"/>
      <c r="P9" s="305"/>
      <c r="Q9" s="305"/>
      <c r="R9" s="305"/>
      <c r="S9" s="305"/>
      <c r="T9" s="305"/>
      <c r="U9" s="305"/>
      <c r="V9" s="305"/>
      <c r="W9" s="305"/>
      <c r="X9" s="305"/>
      <c r="Y9" s="305"/>
      <c r="Z9" s="305"/>
    </row>
    <row r="10" spans="2:77" ht="20.25" customHeight="1" thickBot="1" x14ac:dyDescent="0.25">
      <c r="B10" s="398" t="s">
        <v>0</v>
      </c>
      <c r="C10" s="326" t="s">
        <v>1</v>
      </c>
      <c r="D10" s="326" t="s">
        <v>2</v>
      </c>
      <c r="E10" s="404" t="s">
        <v>11</v>
      </c>
      <c r="F10" s="326" t="s">
        <v>3</v>
      </c>
      <c r="G10" s="408" t="s">
        <v>4</v>
      </c>
      <c r="H10" s="400" t="s">
        <v>10</v>
      </c>
      <c r="I10" s="346" t="s">
        <v>14</v>
      </c>
      <c r="J10" s="315" t="s">
        <v>114</v>
      </c>
      <c r="K10" s="316"/>
      <c r="L10" s="316"/>
      <c r="M10" s="317"/>
      <c r="N10" s="315" t="s">
        <v>115</v>
      </c>
      <c r="O10" s="316"/>
      <c r="P10" s="316"/>
      <c r="Q10" s="317"/>
      <c r="R10" s="346" t="s">
        <v>99</v>
      </c>
      <c r="S10" s="342" t="s">
        <v>116</v>
      </c>
      <c r="T10" s="412" t="s">
        <v>15</v>
      </c>
      <c r="U10" s="309"/>
      <c r="V10" s="309"/>
      <c r="W10" s="309"/>
      <c r="X10" s="309"/>
      <c r="Y10" s="310"/>
      <c r="Z10" s="305"/>
    </row>
    <row r="11" spans="2:77" ht="13.5" customHeight="1" thickBot="1" x14ac:dyDescent="0.25">
      <c r="B11" s="399"/>
      <c r="C11" s="327"/>
      <c r="D11" s="327"/>
      <c r="E11" s="405"/>
      <c r="F11" s="327"/>
      <c r="G11" s="409"/>
      <c r="H11" s="401"/>
      <c r="I11" s="347"/>
      <c r="J11" s="318"/>
      <c r="K11" s="319"/>
      <c r="L11" s="319"/>
      <c r="M11" s="320"/>
      <c r="N11" s="318"/>
      <c r="O11" s="319"/>
      <c r="P11" s="319"/>
      <c r="Q11" s="320"/>
      <c r="R11" s="347"/>
      <c r="S11" s="343"/>
      <c r="T11" s="416" t="s">
        <v>9</v>
      </c>
      <c r="U11" s="413" t="s">
        <v>16</v>
      </c>
      <c r="V11" s="309" t="s">
        <v>17</v>
      </c>
      <c r="W11" s="309"/>
      <c r="X11" s="309"/>
      <c r="Y11" s="310"/>
      <c r="Z11" s="305"/>
    </row>
    <row r="12" spans="2:77" ht="42" customHeight="1" x14ac:dyDescent="0.2">
      <c r="B12" s="348"/>
      <c r="C12" s="328"/>
      <c r="D12" s="328"/>
      <c r="E12" s="406"/>
      <c r="F12" s="328"/>
      <c r="G12" s="410"/>
      <c r="H12" s="402"/>
      <c r="I12" s="347"/>
      <c r="J12" s="348" t="s">
        <v>5</v>
      </c>
      <c r="K12" s="314" t="s">
        <v>6</v>
      </c>
      <c r="L12" s="314"/>
      <c r="M12" s="321" t="s">
        <v>7</v>
      </c>
      <c r="N12" s="348" t="s">
        <v>5</v>
      </c>
      <c r="O12" s="314" t="s">
        <v>6</v>
      </c>
      <c r="P12" s="314"/>
      <c r="Q12" s="344" t="s">
        <v>7</v>
      </c>
      <c r="R12" s="347"/>
      <c r="S12" s="343"/>
      <c r="T12" s="417"/>
      <c r="U12" s="415"/>
      <c r="V12" s="413" t="s">
        <v>100</v>
      </c>
      <c r="W12" s="413" t="s">
        <v>117</v>
      </c>
      <c r="X12" s="413" t="s">
        <v>101</v>
      </c>
      <c r="Y12" s="413" t="s">
        <v>118</v>
      </c>
      <c r="Z12" s="305"/>
    </row>
    <row r="13" spans="2:77" ht="113.25" customHeight="1" thickBot="1" x14ac:dyDescent="0.25">
      <c r="B13" s="349"/>
      <c r="C13" s="329"/>
      <c r="D13" s="329"/>
      <c r="E13" s="407"/>
      <c r="F13" s="329"/>
      <c r="G13" s="411"/>
      <c r="H13" s="403"/>
      <c r="I13" s="347"/>
      <c r="J13" s="349"/>
      <c r="K13" s="146" t="s">
        <v>5</v>
      </c>
      <c r="L13" s="15" t="s">
        <v>8</v>
      </c>
      <c r="M13" s="322"/>
      <c r="N13" s="349"/>
      <c r="O13" s="146" t="s">
        <v>5</v>
      </c>
      <c r="P13" s="15" t="s">
        <v>8</v>
      </c>
      <c r="Q13" s="345"/>
      <c r="R13" s="347"/>
      <c r="S13" s="343"/>
      <c r="T13" s="418"/>
      <c r="U13" s="414"/>
      <c r="V13" s="414"/>
      <c r="W13" s="414"/>
      <c r="X13" s="414"/>
      <c r="Y13" s="414"/>
      <c r="Z13" s="305"/>
    </row>
    <row r="14" spans="2:77" ht="16.5" customHeight="1" thickBot="1" x14ac:dyDescent="0.25">
      <c r="B14" s="323" t="s">
        <v>45</v>
      </c>
      <c r="C14" s="324"/>
      <c r="D14" s="324"/>
      <c r="E14" s="324"/>
      <c r="F14" s="324"/>
      <c r="G14" s="324"/>
      <c r="H14" s="324"/>
      <c r="I14" s="324"/>
      <c r="J14" s="324"/>
      <c r="K14" s="324"/>
      <c r="L14" s="324"/>
      <c r="M14" s="324"/>
      <c r="N14" s="324"/>
      <c r="O14" s="324"/>
      <c r="P14" s="324"/>
      <c r="Q14" s="324"/>
      <c r="R14" s="324"/>
      <c r="S14" s="324"/>
      <c r="T14" s="324"/>
      <c r="U14" s="324"/>
      <c r="V14" s="324"/>
      <c r="W14" s="324"/>
      <c r="X14" s="324"/>
      <c r="Y14" s="325"/>
      <c r="Z14" s="305"/>
    </row>
    <row r="15" spans="2:77" s="6" customFormat="1" ht="15" customHeight="1" thickBot="1" x14ac:dyDescent="0.25">
      <c r="B15" s="16" t="s">
        <v>38</v>
      </c>
      <c r="C15" s="362" t="s">
        <v>110</v>
      </c>
      <c r="D15" s="363"/>
      <c r="E15" s="363"/>
      <c r="F15" s="363"/>
      <c r="G15" s="363"/>
      <c r="H15" s="363"/>
      <c r="I15" s="363"/>
      <c r="J15" s="363"/>
      <c r="K15" s="363"/>
      <c r="L15" s="363"/>
      <c r="M15" s="363"/>
      <c r="N15" s="363"/>
      <c r="O15" s="363"/>
      <c r="P15" s="363"/>
      <c r="Q15" s="363"/>
      <c r="R15" s="363"/>
      <c r="S15" s="363"/>
      <c r="T15" s="363"/>
      <c r="U15" s="363"/>
      <c r="V15" s="363"/>
      <c r="W15" s="363"/>
      <c r="X15" s="363"/>
      <c r="Y15" s="364"/>
      <c r="Z15" s="305"/>
    </row>
    <row r="16" spans="2:77" s="6" customFormat="1" ht="26.25" customHeight="1" thickBot="1" x14ac:dyDescent="0.25">
      <c r="B16" s="122" t="s">
        <v>38</v>
      </c>
      <c r="C16" s="124" t="s">
        <v>38</v>
      </c>
      <c r="D16" s="352" t="s">
        <v>142</v>
      </c>
      <c r="E16" s="352"/>
      <c r="F16" s="352"/>
      <c r="G16" s="352"/>
      <c r="H16" s="352"/>
      <c r="I16" s="352"/>
      <c r="J16" s="352"/>
      <c r="K16" s="352"/>
      <c r="L16" s="352"/>
      <c r="M16" s="352"/>
      <c r="N16" s="352"/>
      <c r="O16" s="352"/>
      <c r="P16" s="352"/>
      <c r="Q16" s="352"/>
      <c r="R16" s="352"/>
      <c r="S16" s="352"/>
      <c r="T16" s="352"/>
      <c r="U16" s="352"/>
      <c r="V16" s="352"/>
      <c r="W16" s="352"/>
      <c r="X16" s="352"/>
      <c r="Y16" s="353"/>
      <c r="Z16" s="305"/>
    </row>
    <row r="17" spans="2:26" s="6" customFormat="1" ht="12.75" x14ac:dyDescent="0.2">
      <c r="B17" s="236" t="s">
        <v>38</v>
      </c>
      <c r="C17" s="239" t="s">
        <v>38</v>
      </c>
      <c r="D17" s="267" t="s">
        <v>38</v>
      </c>
      <c r="E17" s="350" t="s">
        <v>46</v>
      </c>
      <c r="F17" s="283" t="s">
        <v>59</v>
      </c>
      <c r="G17" s="228" t="s">
        <v>94</v>
      </c>
      <c r="H17" s="225" t="s">
        <v>93</v>
      </c>
      <c r="I17" s="186" t="s">
        <v>21</v>
      </c>
      <c r="J17" s="180">
        <f>J19+J20+J21</f>
        <v>615.70000000000005</v>
      </c>
      <c r="K17" s="184">
        <f t="shared" ref="K17:S17" si="0">K19+K20+K21</f>
        <v>615.70000000000005</v>
      </c>
      <c r="L17" s="184">
        <f t="shared" si="0"/>
        <v>497.8</v>
      </c>
      <c r="M17" s="182">
        <f t="shared" si="0"/>
        <v>0</v>
      </c>
      <c r="N17" s="180">
        <f t="shared" si="0"/>
        <v>691.6</v>
      </c>
      <c r="O17" s="184">
        <f t="shared" si="0"/>
        <v>691.6</v>
      </c>
      <c r="P17" s="184">
        <f t="shared" si="0"/>
        <v>552</v>
      </c>
      <c r="Q17" s="182">
        <f t="shared" si="0"/>
        <v>0</v>
      </c>
      <c r="R17" s="419">
        <f t="shared" si="0"/>
        <v>712.6</v>
      </c>
      <c r="S17" s="419">
        <f t="shared" si="0"/>
        <v>712.6</v>
      </c>
      <c r="T17" s="202" t="s">
        <v>73</v>
      </c>
      <c r="U17" s="200" t="s">
        <v>61</v>
      </c>
      <c r="V17" s="200">
        <v>4330</v>
      </c>
      <c r="W17" s="200">
        <v>5200</v>
      </c>
      <c r="X17" s="200">
        <v>5300</v>
      </c>
      <c r="Y17" s="200">
        <v>5500</v>
      </c>
      <c r="Z17" s="305"/>
    </row>
    <row r="18" spans="2:26" s="6" customFormat="1" ht="27.75" customHeight="1" x14ac:dyDescent="0.2">
      <c r="B18" s="237"/>
      <c r="C18" s="240"/>
      <c r="D18" s="268"/>
      <c r="E18" s="351"/>
      <c r="F18" s="261"/>
      <c r="G18" s="229"/>
      <c r="H18" s="226"/>
      <c r="I18" s="187"/>
      <c r="J18" s="181"/>
      <c r="K18" s="185"/>
      <c r="L18" s="185"/>
      <c r="M18" s="183"/>
      <c r="N18" s="181"/>
      <c r="O18" s="185"/>
      <c r="P18" s="185"/>
      <c r="Q18" s="183"/>
      <c r="R18" s="420"/>
      <c r="S18" s="420"/>
      <c r="T18" s="203"/>
      <c r="U18" s="201"/>
      <c r="V18" s="201"/>
      <c r="W18" s="201"/>
      <c r="X18" s="201"/>
      <c r="Y18" s="201"/>
      <c r="Z18" s="305"/>
    </row>
    <row r="19" spans="2:26" s="6" customFormat="1" ht="33" customHeight="1" x14ac:dyDescent="0.2">
      <c r="B19" s="237"/>
      <c r="C19" s="240"/>
      <c r="D19" s="268"/>
      <c r="E19" s="23" t="s">
        <v>72</v>
      </c>
      <c r="F19" s="261"/>
      <c r="G19" s="229"/>
      <c r="H19" s="226"/>
      <c r="I19" s="18" t="s">
        <v>39</v>
      </c>
      <c r="J19" s="19">
        <v>592</v>
      </c>
      <c r="K19" s="20">
        <v>592</v>
      </c>
      <c r="L19" s="20">
        <v>497.8</v>
      </c>
      <c r="M19" s="21">
        <v>0</v>
      </c>
      <c r="N19" s="25">
        <v>667</v>
      </c>
      <c r="O19" s="26">
        <v>667</v>
      </c>
      <c r="P19" s="26">
        <v>552</v>
      </c>
      <c r="Q19" s="22">
        <v>0</v>
      </c>
      <c r="R19" s="68">
        <v>686.9</v>
      </c>
      <c r="S19" s="69">
        <v>685.9</v>
      </c>
      <c r="T19" s="27" t="s">
        <v>74</v>
      </c>
      <c r="U19" s="140" t="s">
        <v>61</v>
      </c>
      <c r="V19" s="140">
        <v>75</v>
      </c>
      <c r="W19" s="140">
        <v>62</v>
      </c>
      <c r="X19" s="140">
        <v>65</v>
      </c>
      <c r="Y19" s="140">
        <v>70</v>
      </c>
      <c r="Z19" s="305"/>
    </row>
    <row r="20" spans="2:26" s="6" customFormat="1" ht="67.5" customHeight="1" x14ac:dyDescent="0.2">
      <c r="B20" s="237"/>
      <c r="C20" s="240"/>
      <c r="D20" s="268"/>
      <c r="E20" s="147" t="s">
        <v>47</v>
      </c>
      <c r="F20" s="261"/>
      <c r="G20" s="229"/>
      <c r="H20" s="226"/>
      <c r="I20" s="18" t="s">
        <v>82</v>
      </c>
      <c r="J20" s="19">
        <v>23.2</v>
      </c>
      <c r="K20" s="20">
        <v>23.2</v>
      </c>
      <c r="L20" s="20">
        <v>0</v>
      </c>
      <c r="M20" s="24">
        <v>0</v>
      </c>
      <c r="N20" s="25">
        <v>23</v>
      </c>
      <c r="O20" s="26">
        <v>23</v>
      </c>
      <c r="P20" s="26">
        <v>0</v>
      </c>
      <c r="Q20" s="22">
        <v>0</v>
      </c>
      <c r="R20" s="68">
        <v>25</v>
      </c>
      <c r="S20" s="68">
        <v>26</v>
      </c>
      <c r="T20" s="27" t="s">
        <v>75</v>
      </c>
      <c r="U20" s="140" t="s">
        <v>61</v>
      </c>
      <c r="V20" s="140">
        <v>835</v>
      </c>
      <c r="W20" s="140">
        <v>1000</v>
      </c>
      <c r="X20" s="140">
        <v>1000</v>
      </c>
      <c r="Y20" s="140">
        <v>1000</v>
      </c>
      <c r="Z20" s="305"/>
    </row>
    <row r="21" spans="2:26" s="6" customFormat="1" ht="42.75" customHeight="1" x14ac:dyDescent="0.2">
      <c r="B21" s="237"/>
      <c r="C21" s="240"/>
      <c r="D21" s="268"/>
      <c r="E21" s="274" t="s">
        <v>111</v>
      </c>
      <c r="F21" s="261"/>
      <c r="G21" s="229"/>
      <c r="H21" s="226"/>
      <c r="I21" s="223" t="s">
        <v>83</v>
      </c>
      <c r="J21" s="211">
        <v>0.5</v>
      </c>
      <c r="K21" s="198">
        <v>0.5</v>
      </c>
      <c r="L21" s="198">
        <v>0</v>
      </c>
      <c r="M21" s="196">
        <v>0</v>
      </c>
      <c r="N21" s="194">
        <v>1.6</v>
      </c>
      <c r="O21" s="192">
        <v>1.6</v>
      </c>
      <c r="P21" s="192">
        <v>0</v>
      </c>
      <c r="Q21" s="190">
        <v>0</v>
      </c>
      <c r="R21" s="188">
        <v>0.7</v>
      </c>
      <c r="S21" s="188">
        <v>0.7</v>
      </c>
      <c r="T21" s="27" t="s">
        <v>78</v>
      </c>
      <c r="U21" s="140" t="s">
        <v>68</v>
      </c>
      <c r="V21" s="140">
        <v>50</v>
      </c>
      <c r="W21" s="140">
        <v>50</v>
      </c>
      <c r="X21" s="140">
        <v>50</v>
      </c>
      <c r="Y21" s="140">
        <v>50</v>
      </c>
      <c r="Z21" s="305"/>
    </row>
    <row r="22" spans="2:26" s="6" customFormat="1" ht="21.75" customHeight="1" x14ac:dyDescent="0.2">
      <c r="B22" s="237"/>
      <c r="C22" s="240"/>
      <c r="D22" s="268"/>
      <c r="E22" s="275"/>
      <c r="F22" s="273"/>
      <c r="G22" s="230"/>
      <c r="H22" s="227"/>
      <c r="I22" s="224"/>
      <c r="J22" s="222"/>
      <c r="K22" s="199"/>
      <c r="L22" s="199"/>
      <c r="M22" s="197"/>
      <c r="N22" s="195"/>
      <c r="O22" s="193"/>
      <c r="P22" s="193"/>
      <c r="Q22" s="191"/>
      <c r="R22" s="189"/>
      <c r="S22" s="189"/>
      <c r="T22" s="27" t="s">
        <v>135</v>
      </c>
      <c r="U22" s="140" t="s">
        <v>123</v>
      </c>
      <c r="V22" s="140">
        <v>52.25</v>
      </c>
      <c r="W22" s="140">
        <v>52.25</v>
      </c>
      <c r="X22" s="140">
        <v>52.25</v>
      </c>
      <c r="Y22" s="140">
        <v>52.25</v>
      </c>
      <c r="Z22" s="305"/>
    </row>
    <row r="23" spans="2:26" s="6" customFormat="1" ht="24" x14ac:dyDescent="0.2">
      <c r="B23" s="237"/>
      <c r="C23" s="240"/>
      <c r="D23" s="268"/>
      <c r="E23" s="274" t="s">
        <v>112</v>
      </c>
      <c r="F23" s="260" t="s">
        <v>59</v>
      </c>
      <c r="G23" s="272" t="s">
        <v>65</v>
      </c>
      <c r="H23" s="271" t="s">
        <v>66</v>
      </c>
      <c r="I23" s="70" t="s">
        <v>21</v>
      </c>
      <c r="J23" s="71">
        <f>J24</f>
        <v>15.2</v>
      </c>
      <c r="K23" s="86">
        <f t="shared" ref="K23:S23" si="1">K24</f>
        <v>15.2</v>
      </c>
      <c r="L23" s="86">
        <f t="shared" si="1"/>
        <v>14.9</v>
      </c>
      <c r="M23" s="109">
        <f t="shared" si="1"/>
        <v>0</v>
      </c>
      <c r="N23" s="71">
        <f t="shared" si="1"/>
        <v>16.899999999999999</v>
      </c>
      <c r="O23" s="86">
        <f t="shared" si="1"/>
        <v>16.899999999999999</v>
      </c>
      <c r="P23" s="86">
        <f t="shared" si="1"/>
        <v>16.3</v>
      </c>
      <c r="Q23" s="109">
        <f t="shared" si="1"/>
        <v>0</v>
      </c>
      <c r="R23" s="71">
        <f t="shared" si="1"/>
        <v>17</v>
      </c>
      <c r="S23" s="71">
        <f t="shared" si="1"/>
        <v>17.3</v>
      </c>
      <c r="T23" s="27" t="s">
        <v>76</v>
      </c>
      <c r="U23" s="140" t="s">
        <v>79</v>
      </c>
      <c r="V23" s="140">
        <v>6</v>
      </c>
      <c r="W23" s="140">
        <v>20</v>
      </c>
      <c r="X23" s="140">
        <v>20</v>
      </c>
      <c r="Y23" s="140">
        <v>20</v>
      </c>
      <c r="Z23" s="305"/>
    </row>
    <row r="24" spans="2:26" s="6" customFormat="1" ht="60.75" customHeight="1" x14ac:dyDescent="0.2">
      <c r="B24" s="247"/>
      <c r="C24" s="270"/>
      <c r="D24" s="269"/>
      <c r="E24" s="275"/>
      <c r="F24" s="273"/>
      <c r="G24" s="230"/>
      <c r="H24" s="227"/>
      <c r="I24" s="148" t="s">
        <v>39</v>
      </c>
      <c r="J24" s="131">
        <v>15.2</v>
      </c>
      <c r="K24" s="129">
        <v>15.2</v>
      </c>
      <c r="L24" s="129">
        <v>14.9</v>
      </c>
      <c r="M24" s="127">
        <v>0</v>
      </c>
      <c r="N24" s="144">
        <v>16.899999999999999</v>
      </c>
      <c r="O24" s="143">
        <v>16.899999999999999</v>
      </c>
      <c r="P24" s="143">
        <v>16.3</v>
      </c>
      <c r="Q24" s="142">
        <v>0</v>
      </c>
      <c r="R24" s="141">
        <v>17</v>
      </c>
      <c r="S24" s="141">
        <v>17.3</v>
      </c>
      <c r="T24" s="27" t="s">
        <v>77</v>
      </c>
      <c r="U24" s="140" t="s">
        <v>61</v>
      </c>
      <c r="V24" s="140">
        <v>215</v>
      </c>
      <c r="W24" s="140">
        <v>205</v>
      </c>
      <c r="X24" s="140">
        <v>205</v>
      </c>
      <c r="Y24" s="140">
        <v>205</v>
      </c>
      <c r="Z24" s="305"/>
    </row>
    <row r="25" spans="2:26" s="6" customFormat="1" ht="28.5" customHeight="1" x14ac:dyDescent="0.2">
      <c r="B25" s="266" t="s">
        <v>38</v>
      </c>
      <c r="C25" s="332" t="s">
        <v>38</v>
      </c>
      <c r="D25" s="331" t="s">
        <v>40</v>
      </c>
      <c r="E25" s="330" t="s">
        <v>48</v>
      </c>
      <c r="F25" s="260" t="s">
        <v>59</v>
      </c>
      <c r="G25" s="272" t="s">
        <v>65</v>
      </c>
      <c r="H25" s="271" t="s">
        <v>66</v>
      </c>
      <c r="I25" s="223" t="s">
        <v>39</v>
      </c>
      <c r="J25" s="211"/>
      <c r="K25" s="198"/>
      <c r="L25" s="198"/>
      <c r="M25" s="196"/>
      <c r="N25" s="194">
        <v>10</v>
      </c>
      <c r="O25" s="192">
        <v>10</v>
      </c>
      <c r="P25" s="192">
        <v>0</v>
      </c>
      <c r="Q25" s="190">
        <v>0</v>
      </c>
      <c r="R25" s="188">
        <v>10</v>
      </c>
      <c r="S25" s="188">
        <v>10</v>
      </c>
      <c r="T25" s="27" t="s">
        <v>80</v>
      </c>
      <c r="U25" s="140" t="s">
        <v>61</v>
      </c>
      <c r="V25" s="140">
        <v>33</v>
      </c>
      <c r="W25" s="140">
        <v>33</v>
      </c>
      <c r="X25" s="140">
        <v>33</v>
      </c>
      <c r="Y25" s="140">
        <v>33</v>
      </c>
      <c r="Z25" s="305"/>
    </row>
    <row r="26" spans="2:26" s="6" customFormat="1" ht="31.5" customHeight="1" x14ac:dyDescent="0.2">
      <c r="B26" s="237"/>
      <c r="C26" s="333"/>
      <c r="D26" s="331"/>
      <c r="E26" s="330"/>
      <c r="F26" s="261"/>
      <c r="G26" s="229"/>
      <c r="H26" s="226"/>
      <c r="I26" s="334"/>
      <c r="J26" s="212"/>
      <c r="K26" s="235"/>
      <c r="L26" s="235"/>
      <c r="M26" s="234"/>
      <c r="N26" s="304"/>
      <c r="O26" s="303"/>
      <c r="P26" s="303"/>
      <c r="Q26" s="302"/>
      <c r="R26" s="301"/>
      <c r="S26" s="301"/>
      <c r="T26" s="27" t="s">
        <v>81</v>
      </c>
      <c r="U26" s="140" t="s">
        <v>61</v>
      </c>
      <c r="V26" s="140">
        <v>33</v>
      </c>
      <c r="W26" s="140">
        <v>33</v>
      </c>
      <c r="X26" s="140">
        <v>33</v>
      </c>
      <c r="Y26" s="140">
        <v>33</v>
      </c>
      <c r="Z26" s="305"/>
    </row>
    <row r="27" spans="2:26" s="6" customFormat="1" ht="48.75" thickBot="1" x14ac:dyDescent="0.25">
      <c r="B27" s="237"/>
      <c r="C27" s="333"/>
      <c r="D27" s="331"/>
      <c r="E27" s="330"/>
      <c r="F27" s="261"/>
      <c r="G27" s="229"/>
      <c r="H27" s="226"/>
      <c r="I27" s="334"/>
      <c r="J27" s="212"/>
      <c r="K27" s="235"/>
      <c r="L27" s="235"/>
      <c r="M27" s="234"/>
      <c r="N27" s="304"/>
      <c r="O27" s="303"/>
      <c r="P27" s="303"/>
      <c r="Q27" s="302"/>
      <c r="R27" s="301"/>
      <c r="S27" s="301"/>
      <c r="T27" s="28" t="s">
        <v>121</v>
      </c>
      <c r="U27" s="29" t="s">
        <v>61</v>
      </c>
      <c r="V27" s="29"/>
      <c r="W27" s="29">
        <v>1</v>
      </c>
      <c r="X27" s="29">
        <v>1</v>
      </c>
      <c r="Y27" s="29">
        <v>1</v>
      </c>
      <c r="Z27" s="305"/>
    </row>
    <row r="28" spans="2:26" s="6" customFormat="1" ht="14.25" customHeight="1" thickBot="1" x14ac:dyDescent="0.25">
      <c r="B28" s="122" t="s">
        <v>38</v>
      </c>
      <c r="C28" s="30" t="s">
        <v>38</v>
      </c>
      <c r="D28" s="246" t="s">
        <v>18</v>
      </c>
      <c r="E28" s="220"/>
      <c r="F28" s="220"/>
      <c r="G28" s="220"/>
      <c r="H28" s="221"/>
      <c r="I28" s="31"/>
      <c r="J28" s="153">
        <f>J17+J25+J23</f>
        <v>630.90000000000009</v>
      </c>
      <c r="K28" s="150">
        <f t="shared" ref="K28:S28" si="2">K17+K25+K23</f>
        <v>630.90000000000009</v>
      </c>
      <c r="L28" s="150">
        <f t="shared" si="2"/>
        <v>512.70000000000005</v>
      </c>
      <c r="M28" s="154">
        <f t="shared" si="2"/>
        <v>0</v>
      </c>
      <c r="N28" s="153">
        <f t="shared" si="2"/>
        <v>718.5</v>
      </c>
      <c r="O28" s="150">
        <f t="shared" si="2"/>
        <v>718.5</v>
      </c>
      <c r="P28" s="150">
        <f t="shared" si="2"/>
        <v>568.29999999999995</v>
      </c>
      <c r="Q28" s="154">
        <f t="shared" si="2"/>
        <v>0</v>
      </c>
      <c r="R28" s="153">
        <f t="shared" si="2"/>
        <v>739.6</v>
      </c>
      <c r="S28" s="153">
        <f t="shared" si="2"/>
        <v>739.9</v>
      </c>
      <c r="T28" s="291"/>
      <c r="U28" s="335"/>
      <c r="V28" s="335"/>
      <c r="W28" s="335"/>
      <c r="X28" s="335"/>
      <c r="Y28" s="336"/>
      <c r="Z28" s="305"/>
    </row>
    <row r="29" spans="2:26" s="6" customFormat="1" ht="15.75" customHeight="1" thickBot="1" x14ac:dyDescent="0.25">
      <c r="B29" s="34" t="s">
        <v>38</v>
      </c>
      <c r="C29" s="294" t="s">
        <v>19</v>
      </c>
      <c r="D29" s="295"/>
      <c r="E29" s="295"/>
      <c r="F29" s="295"/>
      <c r="G29" s="295"/>
      <c r="H29" s="296"/>
      <c r="I29" s="35"/>
      <c r="J29" s="104">
        <f t="shared" ref="J29:S29" si="3">J28</f>
        <v>630.90000000000009</v>
      </c>
      <c r="K29" s="45">
        <f t="shared" si="3"/>
        <v>630.90000000000009</v>
      </c>
      <c r="L29" s="45">
        <f t="shared" si="3"/>
        <v>512.70000000000005</v>
      </c>
      <c r="M29" s="106">
        <f t="shared" si="3"/>
        <v>0</v>
      </c>
      <c r="N29" s="133">
        <f t="shared" si="3"/>
        <v>718.5</v>
      </c>
      <c r="O29" s="60">
        <f t="shared" si="3"/>
        <v>718.5</v>
      </c>
      <c r="P29" s="60">
        <f t="shared" si="3"/>
        <v>568.29999999999995</v>
      </c>
      <c r="Q29" s="105">
        <f t="shared" si="3"/>
        <v>0</v>
      </c>
      <c r="R29" s="38">
        <f t="shared" si="3"/>
        <v>739.6</v>
      </c>
      <c r="S29" s="38">
        <f t="shared" si="3"/>
        <v>739.9</v>
      </c>
      <c r="T29" s="257"/>
      <c r="U29" s="258"/>
      <c r="V29" s="258"/>
      <c r="W29" s="258"/>
      <c r="X29" s="258"/>
      <c r="Y29" s="259"/>
      <c r="Z29" s="305"/>
    </row>
    <row r="30" spans="2:26" s="6" customFormat="1" ht="13.5" thickBot="1" x14ac:dyDescent="0.25">
      <c r="B30" s="34" t="s">
        <v>40</v>
      </c>
      <c r="C30" s="208" t="s">
        <v>49</v>
      </c>
      <c r="D30" s="209"/>
      <c r="E30" s="209"/>
      <c r="F30" s="209"/>
      <c r="G30" s="209"/>
      <c r="H30" s="209"/>
      <c r="I30" s="209"/>
      <c r="J30" s="209"/>
      <c r="K30" s="209"/>
      <c r="L30" s="209"/>
      <c r="M30" s="209"/>
      <c r="N30" s="209"/>
      <c r="O30" s="209"/>
      <c r="P30" s="209"/>
      <c r="Q30" s="209"/>
      <c r="R30" s="209"/>
      <c r="S30" s="209"/>
      <c r="T30" s="209"/>
      <c r="U30" s="209"/>
      <c r="V30" s="209"/>
      <c r="W30" s="209"/>
      <c r="X30" s="209"/>
      <c r="Y30" s="210"/>
      <c r="Z30" s="305"/>
    </row>
    <row r="31" spans="2:26" s="6" customFormat="1" ht="18" customHeight="1" thickBot="1" x14ac:dyDescent="0.25">
      <c r="B31" s="34" t="s">
        <v>40</v>
      </c>
      <c r="C31" s="30" t="s">
        <v>38</v>
      </c>
      <c r="D31" s="216" t="s">
        <v>143</v>
      </c>
      <c r="E31" s="217"/>
      <c r="F31" s="217"/>
      <c r="G31" s="217"/>
      <c r="H31" s="217"/>
      <c r="I31" s="217"/>
      <c r="J31" s="217"/>
      <c r="K31" s="217"/>
      <c r="L31" s="217"/>
      <c r="M31" s="217"/>
      <c r="N31" s="217"/>
      <c r="O31" s="217"/>
      <c r="P31" s="217"/>
      <c r="Q31" s="217"/>
      <c r="R31" s="217"/>
      <c r="S31" s="217"/>
      <c r="T31" s="217"/>
      <c r="U31" s="217"/>
      <c r="V31" s="217"/>
      <c r="W31" s="217"/>
      <c r="X31" s="217"/>
      <c r="Y31" s="218"/>
      <c r="Z31" s="305"/>
    </row>
    <row r="32" spans="2:26" s="6" customFormat="1" ht="24" x14ac:dyDescent="0.2">
      <c r="B32" s="236" t="s">
        <v>40</v>
      </c>
      <c r="C32" s="239" t="s">
        <v>38</v>
      </c>
      <c r="D32" s="268" t="s">
        <v>38</v>
      </c>
      <c r="E32" s="262" t="s">
        <v>88</v>
      </c>
      <c r="F32" s="261" t="s">
        <v>59</v>
      </c>
      <c r="G32" s="229" t="s">
        <v>91</v>
      </c>
      <c r="H32" s="226" t="s">
        <v>92</v>
      </c>
      <c r="I32" s="172" t="s">
        <v>21</v>
      </c>
      <c r="J32" s="173">
        <f>J34+J33</f>
        <v>396.8</v>
      </c>
      <c r="K32" s="171">
        <f t="shared" ref="K32:S32" si="4">K34+K33</f>
        <v>396.8</v>
      </c>
      <c r="L32" s="171">
        <f t="shared" si="4"/>
        <v>298.10000000000002</v>
      </c>
      <c r="M32" s="175">
        <f t="shared" si="4"/>
        <v>0</v>
      </c>
      <c r="N32" s="173">
        <f>N34+N33</f>
        <v>524.4</v>
      </c>
      <c r="O32" s="171">
        <f>O34+O33</f>
        <v>521.4</v>
      </c>
      <c r="P32" s="171">
        <f t="shared" si="4"/>
        <v>390.6</v>
      </c>
      <c r="Q32" s="175">
        <f t="shared" si="4"/>
        <v>3</v>
      </c>
      <c r="R32" s="173">
        <f t="shared" si="4"/>
        <v>538.5</v>
      </c>
      <c r="S32" s="176">
        <f t="shared" si="4"/>
        <v>538.5</v>
      </c>
      <c r="T32" s="177" t="s">
        <v>128</v>
      </c>
      <c r="U32" s="168" t="s">
        <v>61</v>
      </c>
      <c r="V32" s="168">
        <v>11</v>
      </c>
      <c r="W32" s="168">
        <v>11</v>
      </c>
      <c r="X32" s="168">
        <v>11</v>
      </c>
      <c r="Y32" s="178">
        <v>11</v>
      </c>
      <c r="Z32" s="305"/>
    </row>
    <row r="33" spans="2:26" s="6" customFormat="1" ht="24.75" customHeight="1" x14ac:dyDescent="0.2">
      <c r="B33" s="237"/>
      <c r="C33" s="240"/>
      <c r="D33" s="268"/>
      <c r="E33" s="262"/>
      <c r="F33" s="261"/>
      <c r="G33" s="229"/>
      <c r="H33" s="226"/>
      <c r="I33" s="56" t="s">
        <v>39</v>
      </c>
      <c r="J33" s="131">
        <v>396.8</v>
      </c>
      <c r="K33" s="129">
        <v>396.8</v>
      </c>
      <c r="L33" s="129">
        <v>298.10000000000002</v>
      </c>
      <c r="M33" s="127">
        <v>0</v>
      </c>
      <c r="N33" s="25">
        <v>518.4</v>
      </c>
      <c r="O33" s="26">
        <v>515.4</v>
      </c>
      <c r="P33" s="26">
        <v>390.6</v>
      </c>
      <c r="Q33" s="22">
        <v>3</v>
      </c>
      <c r="R33" s="43">
        <v>532.5</v>
      </c>
      <c r="S33" s="43">
        <v>532.5</v>
      </c>
      <c r="T33" s="215" t="s">
        <v>129</v>
      </c>
      <c r="U33" s="214" t="s">
        <v>61</v>
      </c>
      <c r="V33" s="214">
        <v>22.3</v>
      </c>
      <c r="W33" s="214">
        <v>22.5</v>
      </c>
      <c r="X33" s="214">
        <v>22.7</v>
      </c>
      <c r="Y33" s="188">
        <v>23</v>
      </c>
      <c r="Z33" s="305"/>
    </row>
    <row r="34" spans="2:26" s="6" customFormat="1" ht="29.25" customHeight="1" x14ac:dyDescent="0.2">
      <c r="B34" s="237"/>
      <c r="C34" s="240"/>
      <c r="D34" s="268"/>
      <c r="E34" s="262"/>
      <c r="F34" s="261"/>
      <c r="G34" s="229"/>
      <c r="H34" s="226"/>
      <c r="I34" s="56" t="s">
        <v>83</v>
      </c>
      <c r="J34" s="131"/>
      <c r="K34" s="129"/>
      <c r="L34" s="129"/>
      <c r="M34" s="127"/>
      <c r="N34" s="25">
        <v>6</v>
      </c>
      <c r="O34" s="26">
        <v>6</v>
      </c>
      <c r="P34" s="26">
        <v>0</v>
      </c>
      <c r="Q34" s="22">
        <v>0</v>
      </c>
      <c r="R34" s="43">
        <v>6</v>
      </c>
      <c r="S34" s="43">
        <v>6</v>
      </c>
      <c r="T34" s="203"/>
      <c r="U34" s="201"/>
      <c r="V34" s="201"/>
      <c r="W34" s="201"/>
      <c r="X34" s="201"/>
      <c r="Y34" s="189"/>
      <c r="Z34" s="305"/>
    </row>
    <row r="35" spans="2:26" s="6" customFormat="1" ht="51.75" customHeight="1" x14ac:dyDescent="0.2">
      <c r="B35" s="237"/>
      <c r="C35" s="240"/>
      <c r="D35" s="268"/>
      <c r="E35" s="262"/>
      <c r="F35" s="260" t="s">
        <v>59</v>
      </c>
      <c r="G35" s="272" t="s">
        <v>65</v>
      </c>
      <c r="H35" s="271" t="s">
        <v>66</v>
      </c>
      <c r="I35" s="213" t="s">
        <v>39</v>
      </c>
      <c r="J35" s="211">
        <v>13.9</v>
      </c>
      <c r="K35" s="198">
        <v>13.9</v>
      </c>
      <c r="L35" s="198">
        <v>13.7</v>
      </c>
      <c r="M35" s="196">
        <v>0</v>
      </c>
      <c r="N35" s="211">
        <v>14.2</v>
      </c>
      <c r="O35" s="198">
        <v>14.2</v>
      </c>
      <c r="P35" s="198">
        <v>14</v>
      </c>
      <c r="Q35" s="196">
        <v>0</v>
      </c>
      <c r="R35" s="231">
        <v>14.4</v>
      </c>
      <c r="S35" s="231">
        <v>14.6</v>
      </c>
      <c r="T35" s="74" t="s">
        <v>130</v>
      </c>
      <c r="U35" s="140" t="s">
        <v>61</v>
      </c>
      <c r="V35" s="140">
        <v>9.8000000000000007</v>
      </c>
      <c r="W35" s="170">
        <v>10</v>
      </c>
      <c r="X35" s="140">
        <v>10.199999999999999</v>
      </c>
      <c r="Y35" s="39">
        <v>10.4</v>
      </c>
      <c r="Z35" s="305"/>
    </row>
    <row r="36" spans="2:26" s="6" customFormat="1" ht="36" x14ac:dyDescent="0.2">
      <c r="B36" s="237"/>
      <c r="C36" s="240"/>
      <c r="D36" s="268"/>
      <c r="E36" s="262"/>
      <c r="F36" s="261"/>
      <c r="G36" s="229"/>
      <c r="H36" s="226"/>
      <c r="I36" s="205"/>
      <c r="J36" s="212"/>
      <c r="K36" s="235"/>
      <c r="L36" s="235"/>
      <c r="M36" s="234"/>
      <c r="N36" s="212"/>
      <c r="O36" s="235"/>
      <c r="P36" s="235"/>
      <c r="Q36" s="234"/>
      <c r="R36" s="232"/>
      <c r="S36" s="232"/>
      <c r="T36" s="74" t="s">
        <v>131</v>
      </c>
      <c r="U36" s="140" t="s">
        <v>61</v>
      </c>
      <c r="V36" s="140">
        <v>18.8</v>
      </c>
      <c r="W36" s="40">
        <v>18.8</v>
      </c>
      <c r="X36" s="140">
        <v>18.8</v>
      </c>
      <c r="Y36" s="39">
        <v>18.8</v>
      </c>
      <c r="Z36" s="305"/>
    </row>
    <row r="37" spans="2:26" s="6" customFormat="1" ht="36" x14ac:dyDescent="0.2">
      <c r="B37" s="237"/>
      <c r="C37" s="240"/>
      <c r="D37" s="268"/>
      <c r="E37" s="262"/>
      <c r="F37" s="261"/>
      <c r="G37" s="229"/>
      <c r="H37" s="226"/>
      <c r="I37" s="205"/>
      <c r="J37" s="212"/>
      <c r="K37" s="235"/>
      <c r="L37" s="235"/>
      <c r="M37" s="234"/>
      <c r="N37" s="212"/>
      <c r="O37" s="235"/>
      <c r="P37" s="235"/>
      <c r="Q37" s="234"/>
      <c r="R37" s="232"/>
      <c r="S37" s="232"/>
      <c r="T37" s="74" t="s">
        <v>133</v>
      </c>
      <c r="U37" s="140" t="s">
        <v>61</v>
      </c>
      <c r="V37" s="140">
        <v>36.6</v>
      </c>
      <c r="W37" s="40">
        <v>40</v>
      </c>
      <c r="X37" s="140">
        <v>45</v>
      </c>
      <c r="Y37" s="39">
        <v>48</v>
      </c>
      <c r="Z37" s="305"/>
    </row>
    <row r="38" spans="2:26" s="6" customFormat="1" ht="36" x14ac:dyDescent="0.2">
      <c r="B38" s="237"/>
      <c r="C38" s="240"/>
      <c r="D38" s="268"/>
      <c r="E38" s="262"/>
      <c r="F38" s="261"/>
      <c r="G38" s="229"/>
      <c r="H38" s="226"/>
      <c r="I38" s="205"/>
      <c r="J38" s="212"/>
      <c r="K38" s="235"/>
      <c r="L38" s="235"/>
      <c r="M38" s="234"/>
      <c r="N38" s="212"/>
      <c r="O38" s="235"/>
      <c r="P38" s="235"/>
      <c r="Q38" s="234"/>
      <c r="R38" s="232"/>
      <c r="S38" s="232"/>
      <c r="T38" s="74" t="s">
        <v>132</v>
      </c>
      <c r="U38" s="140" t="s">
        <v>61</v>
      </c>
      <c r="V38" s="140">
        <v>2353.6999999999998</v>
      </c>
      <c r="W38" s="140">
        <v>2353.6999999999998</v>
      </c>
      <c r="X38" s="140">
        <v>2353.6999999999998</v>
      </c>
      <c r="Y38" s="140">
        <v>2353.6999999999998</v>
      </c>
      <c r="Z38" s="305"/>
    </row>
    <row r="39" spans="2:26" s="6" customFormat="1" ht="36" x14ac:dyDescent="0.2">
      <c r="B39" s="237"/>
      <c r="C39" s="240"/>
      <c r="D39" s="268"/>
      <c r="E39" s="262"/>
      <c r="F39" s="261"/>
      <c r="G39" s="229"/>
      <c r="H39" s="226"/>
      <c r="I39" s="205"/>
      <c r="J39" s="212"/>
      <c r="K39" s="235"/>
      <c r="L39" s="235"/>
      <c r="M39" s="234"/>
      <c r="N39" s="212"/>
      <c r="O39" s="235"/>
      <c r="P39" s="235"/>
      <c r="Q39" s="234"/>
      <c r="R39" s="232"/>
      <c r="S39" s="232"/>
      <c r="T39" s="74" t="s">
        <v>134</v>
      </c>
      <c r="U39" s="140" t="s">
        <v>61</v>
      </c>
      <c r="V39" s="140">
        <v>43.5</v>
      </c>
      <c r="W39" s="40">
        <v>48</v>
      </c>
      <c r="X39" s="140">
        <v>50</v>
      </c>
      <c r="Y39" s="39">
        <v>52</v>
      </c>
      <c r="Z39" s="305"/>
    </row>
    <row r="40" spans="2:26" s="6" customFormat="1" ht="24.75" thickBot="1" x14ac:dyDescent="0.25">
      <c r="B40" s="237"/>
      <c r="C40" s="240"/>
      <c r="D40" s="268"/>
      <c r="E40" s="262"/>
      <c r="F40" s="261"/>
      <c r="G40" s="229"/>
      <c r="H40" s="226"/>
      <c r="I40" s="205"/>
      <c r="J40" s="212"/>
      <c r="K40" s="235"/>
      <c r="L40" s="235"/>
      <c r="M40" s="234"/>
      <c r="N40" s="212"/>
      <c r="O40" s="235"/>
      <c r="P40" s="235"/>
      <c r="Q40" s="234"/>
      <c r="R40" s="232"/>
      <c r="S40" s="232"/>
      <c r="T40" s="75" t="s">
        <v>89</v>
      </c>
      <c r="U40" s="29" t="s">
        <v>61</v>
      </c>
      <c r="V40" s="29">
        <v>96</v>
      </c>
      <c r="W40" s="41">
        <v>120</v>
      </c>
      <c r="X40" s="29">
        <v>130</v>
      </c>
      <c r="Y40" s="42">
        <v>140</v>
      </c>
      <c r="Z40" s="305"/>
    </row>
    <row r="41" spans="2:26" s="6" customFormat="1" ht="13.5" thickBot="1" x14ac:dyDescent="0.25">
      <c r="B41" s="122" t="s">
        <v>40</v>
      </c>
      <c r="C41" s="30" t="s">
        <v>38</v>
      </c>
      <c r="D41" s="219" t="s">
        <v>18</v>
      </c>
      <c r="E41" s="220"/>
      <c r="F41" s="220"/>
      <c r="G41" s="220"/>
      <c r="H41" s="221"/>
      <c r="I41" s="31"/>
      <c r="J41" s="153">
        <f t="shared" ref="J41:S41" si="5">J32+J35</f>
        <v>410.7</v>
      </c>
      <c r="K41" s="150">
        <f t="shared" si="5"/>
        <v>410.7</v>
      </c>
      <c r="L41" s="150">
        <f t="shared" si="5"/>
        <v>311.8</v>
      </c>
      <c r="M41" s="32">
        <f t="shared" si="5"/>
        <v>0</v>
      </c>
      <c r="N41" s="153">
        <f t="shared" si="5"/>
        <v>538.6</v>
      </c>
      <c r="O41" s="150">
        <f t="shared" si="5"/>
        <v>535.6</v>
      </c>
      <c r="P41" s="150">
        <f t="shared" si="5"/>
        <v>404.6</v>
      </c>
      <c r="Q41" s="32">
        <f t="shared" si="5"/>
        <v>3</v>
      </c>
      <c r="R41" s="149">
        <f t="shared" si="5"/>
        <v>552.9</v>
      </c>
      <c r="S41" s="149">
        <f t="shared" si="5"/>
        <v>553.1</v>
      </c>
      <c r="T41" s="263"/>
      <c r="U41" s="264"/>
      <c r="V41" s="264"/>
      <c r="W41" s="264"/>
      <c r="X41" s="264"/>
      <c r="Y41" s="265"/>
      <c r="Z41" s="305"/>
    </row>
    <row r="42" spans="2:26" s="6" customFormat="1" ht="14.25" customHeight="1" thickBot="1" x14ac:dyDescent="0.25">
      <c r="B42" s="34" t="s">
        <v>40</v>
      </c>
      <c r="C42" s="30" t="s">
        <v>40</v>
      </c>
      <c r="D42" s="216" t="s">
        <v>136</v>
      </c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8"/>
      <c r="Z42" s="305"/>
    </row>
    <row r="43" spans="2:26" s="6" customFormat="1" ht="16.5" customHeight="1" x14ac:dyDescent="0.2">
      <c r="B43" s="236" t="s">
        <v>40</v>
      </c>
      <c r="C43" s="239" t="s">
        <v>40</v>
      </c>
      <c r="D43" s="268" t="s">
        <v>38</v>
      </c>
      <c r="E43" s="262" t="s">
        <v>137</v>
      </c>
      <c r="F43" s="261" t="s">
        <v>59</v>
      </c>
      <c r="G43" s="229" t="s">
        <v>138</v>
      </c>
      <c r="H43" s="226" t="s">
        <v>139</v>
      </c>
      <c r="I43" s="172" t="s">
        <v>21</v>
      </c>
      <c r="J43" s="173">
        <f>J44</f>
        <v>9.6999999999999993</v>
      </c>
      <c r="K43" s="72">
        <f t="shared" ref="K43:S43" si="6">K44</f>
        <v>9.6999999999999993</v>
      </c>
      <c r="L43" s="72">
        <f t="shared" si="6"/>
        <v>9.5</v>
      </c>
      <c r="M43" s="175">
        <f t="shared" si="6"/>
        <v>0</v>
      </c>
      <c r="N43" s="173">
        <f t="shared" si="6"/>
        <v>0</v>
      </c>
      <c r="O43" s="72">
        <f t="shared" si="6"/>
        <v>0</v>
      </c>
      <c r="P43" s="72">
        <f t="shared" si="6"/>
        <v>0</v>
      </c>
      <c r="Q43" s="175">
        <f t="shared" si="6"/>
        <v>0</v>
      </c>
      <c r="R43" s="173">
        <f t="shared" si="6"/>
        <v>0</v>
      </c>
      <c r="S43" s="95">
        <f t="shared" si="6"/>
        <v>0</v>
      </c>
      <c r="T43" s="177" t="s">
        <v>140</v>
      </c>
      <c r="U43" s="168" t="s">
        <v>61</v>
      </c>
      <c r="V43" s="168">
        <v>38</v>
      </c>
      <c r="W43" s="168"/>
      <c r="X43" s="168"/>
      <c r="Y43" s="178"/>
      <c r="Z43" s="305"/>
    </row>
    <row r="44" spans="2:26" s="6" customFormat="1" ht="30" customHeight="1" thickBot="1" x14ac:dyDescent="0.25">
      <c r="B44" s="237"/>
      <c r="C44" s="240"/>
      <c r="D44" s="268"/>
      <c r="E44" s="262"/>
      <c r="F44" s="261"/>
      <c r="G44" s="229"/>
      <c r="H44" s="226"/>
      <c r="I44" s="56" t="s">
        <v>39</v>
      </c>
      <c r="J44" s="158">
        <v>9.6999999999999993</v>
      </c>
      <c r="K44" s="160">
        <v>9.6999999999999993</v>
      </c>
      <c r="L44" s="160">
        <v>9.5</v>
      </c>
      <c r="M44" s="155">
        <v>0</v>
      </c>
      <c r="N44" s="25"/>
      <c r="O44" s="26"/>
      <c r="P44" s="26"/>
      <c r="Q44" s="22"/>
      <c r="R44" s="43"/>
      <c r="S44" s="43"/>
      <c r="T44" s="169" t="s">
        <v>141</v>
      </c>
      <c r="U44" s="167" t="s">
        <v>68</v>
      </c>
      <c r="V44" s="167">
        <v>373</v>
      </c>
      <c r="W44" s="167"/>
      <c r="X44" s="167"/>
      <c r="Y44" s="159"/>
      <c r="Z44" s="305"/>
    </row>
    <row r="45" spans="2:26" s="6" customFormat="1" ht="13.5" thickBot="1" x14ac:dyDescent="0.25">
      <c r="B45" s="156" t="s">
        <v>40</v>
      </c>
      <c r="C45" s="30" t="s">
        <v>40</v>
      </c>
      <c r="D45" s="219" t="s">
        <v>18</v>
      </c>
      <c r="E45" s="220"/>
      <c r="F45" s="220"/>
      <c r="G45" s="220"/>
      <c r="H45" s="221"/>
      <c r="I45" s="31"/>
      <c r="J45" s="153">
        <f>J43</f>
        <v>9.6999999999999993</v>
      </c>
      <c r="K45" s="157">
        <f t="shared" ref="K45:S45" si="7">K43</f>
        <v>9.6999999999999993</v>
      </c>
      <c r="L45" s="157">
        <f t="shared" si="7"/>
        <v>9.5</v>
      </c>
      <c r="M45" s="154">
        <f t="shared" si="7"/>
        <v>0</v>
      </c>
      <c r="N45" s="153">
        <f t="shared" si="7"/>
        <v>0</v>
      </c>
      <c r="O45" s="157">
        <f t="shared" si="7"/>
        <v>0</v>
      </c>
      <c r="P45" s="157">
        <f t="shared" si="7"/>
        <v>0</v>
      </c>
      <c r="Q45" s="154">
        <f t="shared" si="7"/>
        <v>0</v>
      </c>
      <c r="R45" s="153">
        <f t="shared" si="7"/>
        <v>0</v>
      </c>
      <c r="S45" s="153">
        <f t="shared" si="7"/>
        <v>0</v>
      </c>
      <c r="T45" s="263"/>
      <c r="U45" s="264"/>
      <c r="V45" s="264"/>
      <c r="W45" s="264"/>
      <c r="X45" s="264"/>
      <c r="Y45" s="265"/>
      <c r="Z45" s="305"/>
    </row>
    <row r="46" spans="2:26" s="6" customFormat="1" ht="13.5" thickBot="1" x14ac:dyDescent="0.25">
      <c r="B46" s="34" t="s">
        <v>40</v>
      </c>
      <c r="C46" s="294" t="s">
        <v>19</v>
      </c>
      <c r="D46" s="295"/>
      <c r="E46" s="295"/>
      <c r="F46" s="295"/>
      <c r="G46" s="295"/>
      <c r="H46" s="296"/>
      <c r="I46" s="35"/>
      <c r="J46" s="104">
        <f>J41+J45</f>
        <v>420.4</v>
      </c>
      <c r="K46" s="45">
        <f t="shared" ref="K46:R46" si="8">K41+K45</f>
        <v>420.4</v>
      </c>
      <c r="L46" s="45">
        <f t="shared" si="8"/>
        <v>321.3</v>
      </c>
      <c r="M46" s="179">
        <f t="shared" si="8"/>
        <v>0</v>
      </c>
      <c r="N46" s="104">
        <f t="shared" si="8"/>
        <v>538.6</v>
      </c>
      <c r="O46" s="45">
        <f t="shared" si="8"/>
        <v>535.6</v>
      </c>
      <c r="P46" s="45">
        <f t="shared" si="8"/>
        <v>404.6</v>
      </c>
      <c r="Q46" s="179">
        <f t="shared" si="8"/>
        <v>3</v>
      </c>
      <c r="R46" s="104">
        <f t="shared" si="8"/>
        <v>552.9</v>
      </c>
      <c r="S46" s="104">
        <f>S41+S45</f>
        <v>553.1</v>
      </c>
      <c r="T46" s="257"/>
      <c r="U46" s="258"/>
      <c r="V46" s="258"/>
      <c r="W46" s="258"/>
      <c r="X46" s="258"/>
      <c r="Y46" s="259"/>
      <c r="Z46" s="305"/>
    </row>
    <row r="47" spans="2:26" s="6" customFormat="1" ht="12.75" customHeight="1" thickBot="1" x14ac:dyDescent="0.25">
      <c r="B47" s="122" t="s">
        <v>41</v>
      </c>
      <c r="C47" s="208" t="s">
        <v>120</v>
      </c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10"/>
      <c r="Z47" s="305"/>
    </row>
    <row r="48" spans="2:26" s="6" customFormat="1" ht="14.25" customHeight="1" thickBot="1" x14ac:dyDescent="0.25">
      <c r="B48" s="122" t="s">
        <v>41</v>
      </c>
      <c r="C48" s="30" t="s">
        <v>38</v>
      </c>
      <c r="D48" s="216" t="s">
        <v>50</v>
      </c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8"/>
      <c r="Z48" s="305"/>
    </row>
    <row r="49" spans="2:26" s="6" customFormat="1" ht="75.75" customHeight="1" x14ac:dyDescent="0.2">
      <c r="B49" s="236" t="s">
        <v>41</v>
      </c>
      <c r="C49" s="239" t="s">
        <v>38</v>
      </c>
      <c r="D49" s="267" t="s">
        <v>38</v>
      </c>
      <c r="E49" s="290" t="s">
        <v>51</v>
      </c>
      <c r="F49" s="283" t="s">
        <v>59</v>
      </c>
      <c r="G49" s="228" t="s">
        <v>65</v>
      </c>
      <c r="H49" s="279" t="s">
        <v>66</v>
      </c>
      <c r="I49" s="76" t="s">
        <v>21</v>
      </c>
      <c r="J49" s="67">
        <f t="shared" ref="J49:S49" si="9">J50</f>
        <v>50</v>
      </c>
      <c r="K49" s="72">
        <f t="shared" si="9"/>
        <v>50</v>
      </c>
      <c r="L49" s="72">
        <f t="shared" si="9"/>
        <v>0</v>
      </c>
      <c r="M49" s="77">
        <f t="shared" si="9"/>
        <v>0</v>
      </c>
      <c r="N49" s="78">
        <f t="shared" si="9"/>
        <v>75</v>
      </c>
      <c r="O49" s="79">
        <f t="shared" si="9"/>
        <v>75</v>
      </c>
      <c r="P49" s="79">
        <f t="shared" si="9"/>
        <v>0</v>
      </c>
      <c r="Q49" s="80">
        <f t="shared" si="9"/>
        <v>0</v>
      </c>
      <c r="R49" s="81">
        <f t="shared" si="9"/>
        <v>75</v>
      </c>
      <c r="S49" s="81">
        <f t="shared" si="9"/>
        <v>75</v>
      </c>
      <c r="T49" s="82" t="s">
        <v>125</v>
      </c>
      <c r="U49" s="17" t="s">
        <v>61</v>
      </c>
      <c r="V49" s="83">
        <v>33</v>
      </c>
      <c r="W49" s="83">
        <v>40</v>
      </c>
      <c r="X49" s="83">
        <v>40</v>
      </c>
      <c r="Y49" s="83">
        <v>41</v>
      </c>
      <c r="Z49" s="305"/>
    </row>
    <row r="50" spans="2:26" s="6" customFormat="1" ht="24" x14ac:dyDescent="0.2">
      <c r="B50" s="237"/>
      <c r="C50" s="240"/>
      <c r="D50" s="268"/>
      <c r="E50" s="262"/>
      <c r="F50" s="261"/>
      <c r="G50" s="229"/>
      <c r="H50" s="280"/>
      <c r="I50" s="213" t="s">
        <v>39</v>
      </c>
      <c r="J50" s="211">
        <v>50</v>
      </c>
      <c r="K50" s="198">
        <v>50</v>
      </c>
      <c r="L50" s="198">
        <v>0</v>
      </c>
      <c r="M50" s="196">
        <v>0</v>
      </c>
      <c r="N50" s="211">
        <v>75</v>
      </c>
      <c r="O50" s="198">
        <v>75</v>
      </c>
      <c r="P50" s="198">
        <v>0</v>
      </c>
      <c r="Q50" s="196">
        <v>0</v>
      </c>
      <c r="R50" s="231">
        <v>75</v>
      </c>
      <c r="S50" s="231">
        <v>75</v>
      </c>
      <c r="T50" s="139" t="s">
        <v>64</v>
      </c>
      <c r="U50" s="140" t="s">
        <v>61</v>
      </c>
      <c r="V50" s="84">
        <v>33</v>
      </c>
      <c r="W50" s="84">
        <v>33</v>
      </c>
      <c r="X50" s="84">
        <v>33</v>
      </c>
      <c r="Y50" s="84">
        <v>33</v>
      </c>
      <c r="Z50" s="305"/>
    </row>
    <row r="51" spans="2:26" s="6" customFormat="1" ht="48" customHeight="1" x14ac:dyDescent="0.2">
      <c r="B51" s="237"/>
      <c r="C51" s="240"/>
      <c r="D51" s="268"/>
      <c r="E51" s="262"/>
      <c r="F51" s="261"/>
      <c r="G51" s="229"/>
      <c r="H51" s="280"/>
      <c r="I51" s="205"/>
      <c r="J51" s="212"/>
      <c r="K51" s="235"/>
      <c r="L51" s="235"/>
      <c r="M51" s="234"/>
      <c r="N51" s="212"/>
      <c r="O51" s="235"/>
      <c r="P51" s="235"/>
      <c r="Q51" s="234"/>
      <c r="R51" s="232"/>
      <c r="S51" s="232"/>
      <c r="T51" s="139" t="s">
        <v>98</v>
      </c>
      <c r="U51" s="140" t="s">
        <v>61</v>
      </c>
      <c r="V51" s="84">
        <v>6</v>
      </c>
      <c r="W51" s="84">
        <v>6</v>
      </c>
      <c r="X51" s="84">
        <v>7</v>
      </c>
      <c r="Y51" s="84">
        <v>7</v>
      </c>
      <c r="Z51" s="305"/>
    </row>
    <row r="52" spans="2:26" s="6" customFormat="1" ht="36" customHeight="1" x14ac:dyDescent="0.2">
      <c r="B52" s="237"/>
      <c r="C52" s="240"/>
      <c r="D52" s="268"/>
      <c r="E52" s="262"/>
      <c r="F52" s="261"/>
      <c r="G52" s="229"/>
      <c r="H52" s="280"/>
      <c r="I52" s="205"/>
      <c r="J52" s="212"/>
      <c r="K52" s="235"/>
      <c r="L52" s="235"/>
      <c r="M52" s="234"/>
      <c r="N52" s="212"/>
      <c r="O52" s="235"/>
      <c r="P52" s="235"/>
      <c r="Q52" s="234"/>
      <c r="R52" s="232"/>
      <c r="S52" s="232"/>
      <c r="T52" s="139" t="s">
        <v>63</v>
      </c>
      <c r="U52" s="140" t="s">
        <v>61</v>
      </c>
      <c r="V52" s="84">
        <v>2</v>
      </c>
      <c r="W52" s="84">
        <v>2</v>
      </c>
      <c r="X52" s="84">
        <v>3</v>
      </c>
      <c r="Y52" s="84">
        <v>3</v>
      </c>
      <c r="Z52" s="305"/>
    </row>
    <row r="53" spans="2:26" s="6" customFormat="1" ht="26.25" customHeight="1" x14ac:dyDescent="0.2">
      <c r="B53" s="247"/>
      <c r="C53" s="270"/>
      <c r="D53" s="269"/>
      <c r="E53" s="275"/>
      <c r="F53" s="261"/>
      <c r="G53" s="229"/>
      <c r="H53" s="280"/>
      <c r="I53" s="256"/>
      <c r="J53" s="222"/>
      <c r="K53" s="199"/>
      <c r="L53" s="199"/>
      <c r="M53" s="197"/>
      <c r="N53" s="222"/>
      <c r="O53" s="199"/>
      <c r="P53" s="199"/>
      <c r="Q53" s="197"/>
      <c r="R53" s="233"/>
      <c r="S53" s="233"/>
      <c r="T53" s="85" t="s">
        <v>62</v>
      </c>
      <c r="U53" s="140" t="s">
        <v>61</v>
      </c>
      <c r="V53" s="84">
        <v>12</v>
      </c>
      <c r="W53" s="84">
        <v>12</v>
      </c>
      <c r="X53" s="84">
        <v>12</v>
      </c>
      <c r="Y53" s="84">
        <v>12</v>
      </c>
      <c r="Z53" s="305"/>
    </row>
    <row r="54" spans="2:26" s="6" customFormat="1" ht="12.75" x14ac:dyDescent="0.2">
      <c r="B54" s="237" t="s">
        <v>41</v>
      </c>
      <c r="C54" s="240" t="s">
        <v>38</v>
      </c>
      <c r="D54" s="244" t="s">
        <v>40</v>
      </c>
      <c r="E54" s="274" t="s">
        <v>52</v>
      </c>
      <c r="F54" s="261"/>
      <c r="G54" s="229"/>
      <c r="H54" s="280"/>
      <c r="I54" s="76" t="s">
        <v>21</v>
      </c>
      <c r="J54" s="73">
        <f t="shared" ref="J54:S54" si="10">J55</f>
        <v>55</v>
      </c>
      <c r="K54" s="86">
        <f t="shared" si="10"/>
        <v>25</v>
      </c>
      <c r="L54" s="86">
        <f t="shared" si="10"/>
        <v>0</v>
      </c>
      <c r="M54" s="87">
        <f t="shared" si="10"/>
        <v>30</v>
      </c>
      <c r="N54" s="88">
        <f t="shared" si="10"/>
        <v>8.8000000000000007</v>
      </c>
      <c r="O54" s="89">
        <f t="shared" si="10"/>
        <v>8.8000000000000007</v>
      </c>
      <c r="P54" s="89">
        <f t="shared" si="10"/>
        <v>0</v>
      </c>
      <c r="Q54" s="90">
        <f t="shared" si="10"/>
        <v>0</v>
      </c>
      <c r="R54" s="81">
        <f t="shared" si="10"/>
        <v>10</v>
      </c>
      <c r="S54" s="81">
        <f t="shared" si="10"/>
        <v>10</v>
      </c>
      <c r="T54" s="85" t="s">
        <v>105</v>
      </c>
      <c r="U54" s="140" t="s">
        <v>61</v>
      </c>
      <c r="V54" s="84">
        <v>9</v>
      </c>
      <c r="W54" s="84">
        <v>9</v>
      </c>
      <c r="X54" s="84">
        <v>9</v>
      </c>
      <c r="Y54" s="84">
        <v>9</v>
      </c>
      <c r="Z54" s="305"/>
    </row>
    <row r="55" spans="2:26" s="6" customFormat="1" ht="24.75" customHeight="1" thickBot="1" x14ac:dyDescent="0.25">
      <c r="B55" s="238"/>
      <c r="C55" s="243"/>
      <c r="D55" s="245"/>
      <c r="E55" s="297"/>
      <c r="F55" s="284"/>
      <c r="G55" s="282"/>
      <c r="H55" s="281"/>
      <c r="I55" s="91" t="s">
        <v>39</v>
      </c>
      <c r="J55" s="132">
        <v>55</v>
      </c>
      <c r="K55" s="130">
        <v>25</v>
      </c>
      <c r="L55" s="92">
        <v>0</v>
      </c>
      <c r="M55" s="93">
        <v>30</v>
      </c>
      <c r="N55" s="132">
        <v>8.8000000000000007</v>
      </c>
      <c r="O55" s="130">
        <v>8.8000000000000007</v>
      </c>
      <c r="P55" s="130">
        <v>0</v>
      </c>
      <c r="Q55" s="118">
        <v>0</v>
      </c>
      <c r="R55" s="125">
        <v>10</v>
      </c>
      <c r="S55" s="125">
        <v>10</v>
      </c>
      <c r="T55" s="152" t="s">
        <v>60</v>
      </c>
      <c r="U55" s="29" t="s">
        <v>61</v>
      </c>
      <c r="V55" s="94">
        <v>3</v>
      </c>
      <c r="W55" s="94">
        <v>3</v>
      </c>
      <c r="X55" s="94">
        <v>3</v>
      </c>
      <c r="Y55" s="94">
        <v>3</v>
      </c>
      <c r="Z55" s="305"/>
    </row>
    <row r="56" spans="2:26" s="6" customFormat="1" ht="14.25" customHeight="1" thickBot="1" x14ac:dyDescent="0.25">
      <c r="B56" s="122" t="s">
        <v>41</v>
      </c>
      <c r="C56" s="30" t="s">
        <v>38</v>
      </c>
      <c r="D56" s="387" t="s">
        <v>18</v>
      </c>
      <c r="E56" s="388"/>
      <c r="F56" s="388"/>
      <c r="G56" s="388"/>
      <c r="H56" s="389"/>
      <c r="I56" s="31"/>
      <c r="J56" s="149">
        <f>J49+J54</f>
        <v>105</v>
      </c>
      <c r="K56" s="150">
        <f t="shared" ref="K56:S56" si="11">K49+K54</f>
        <v>75</v>
      </c>
      <c r="L56" s="150">
        <f t="shared" si="11"/>
        <v>0</v>
      </c>
      <c r="M56" s="151">
        <f t="shared" si="11"/>
        <v>30</v>
      </c>
      <c r="N56" s="149">
        <f t="shared" si="11"/>
        <v>83.8</v>
      </c>
      <c r="O56" s="150">
        <f t="shared" si="11"/>
        <v>83.8</v>
      </c>
      <c r="P56" s="150">
        <f t="shared" si="11"/>
        <v>0</v>
      </c>
      <c r="Q56" s="151">
        <f t="shared" si="11"/>
        <v>0</v>
      </c>
      <c r="R56" s="149">
        <f t="shared" si="11"/>
        <v>85</v>
      </c>
      <c r="S56" s="149">
        <f t="shared" si="11"/>
        <v>85</v>
      </c>
      <c r="T56" s="390"/>
      <c r="U56" s="391"/>
      <c r="V56" s="391"/>
      <c r="W56" s="391"/>
      <c r="X56" s="391"/>
      <c r="Y56" s="392"/>
      <c r="Z56" s="305"/>
    </row>
    <row r="57" spans="2:26" s="6" customFormat="1" ht="16.5" customHeight="1" thickBot="1" x14ac:dyDescent="0.25">
      <c r="B57" s="34" t="s">
        <v>41</v>
      </c>
      <c r="C57" s="294" t="s">
        <v>19</v>
      </c>
      <c r="D57" s="295"/>
      <c r="E57" s="295"/>
      <c r="F57" s="295"/>
      <c r="G57" s="295"/>
      <c r="H57" s="296"/>
      <c r="I57" s="35"/>
      <c r="J57" s="36">
        <f t="shared" ref="J57:S57" si="12">J56</f>
        <v>105</v>
      </c>
      <c r="K57" s="45">
        <f t="shared" si="12"/>
        <v>75</v>
      </c>
      <c r="L57" s="45">
        <f t="shared" si="12"/>
        <v>0</v>
      </c>
      <c r="M57" s="46">
        <f t="shared" si="12"/>
        <v>30</v>
      </c>
      <c r="N57" s="36">
        <f t="shared" si="12"/>
        <v>83.8</v>
      </c>
      <c r="O57" s="45">
        <f t="shared" si="12"/>
        <v>83.8</v>
      </c>
      <c r="P57" s="45">
        <f t="shared" si="12"/>
        <v>0</v>
      </c>
      <c r="Q57" s="46">
        <f t="shared" si="12"/>
        <v>0</v>
      </c>
      <c r="R57" s="38">
        <f t="shared" si="12"/>
        <v>85</v>
      </c>
      <c r="S57" s="38">
        <f t="shared" si="12"/>
        <v>85</v>
      </c>
      <c r="T57" s="257"/>
      <c r="U57" s="258"/>
      <c r="V57" s="258"/>
      <c r="W57" s="258"/>
      <c r="X57" s="258"/>
      <c r="Y57" s="259"/>
      <c r="Z57" s="305"/>
    </row>
    <row r="58" spans="2:26" s="6" customFormat="1" ht="16.5" customHeight="1" thickBot="1" x14ac:dyDescent="0.25">
      <c r="B58" s="123" t="s">
        <v>42</v>
      </c>
      <c r="C58" s="208" t="s">
        <v>53</v>
      </c>
      <c r="D58" s="209"/>
      <c r="E58" s="209"/>
      <c r="F58" s="209"/>
      <c r="G58" s="209"/>
      <c r="H58" s="209"/>
      <c r="I58" s="209"/>
      <c r="J58" s="209"/>
      <c r="K58" s="209"/>
      <c r="L58" s="209"/>
      <c r="M58" s="209"/>
      <c r="N58" s="209"/>
      <c r="O58" s="209"/>
      <c r="P58" s="209"/>
      <c r="Q58" s="209"/>
      <c r="R58" s="209"/>
      <c r="S58" s="209"/>
      <c r="T58" s="209"/>
      <c r="U58" s="209"/>
      <c r="V58" s="209"/>
      <c r="W58" s="209"/>
      <c r="X58" s="209"/>
      <c r="Y58" s="210"/>
      <c r="Z58" s="305"/>
    </row>
    <row r="59" spans="2:26" s="6" customFormat="1" ht="18" customHeight="1" thickBot="1" x14ac:dyDescent="0.25">
      <c r="B59" s="123" t="s">
        <v>42</v>
      </c>
      <c r="C59" s="30" t="s">
        <v>38</v>
      </c>
      <c r="D59" s="298" t="s">
        <v>106</v>
      </c>
      <c r="E59" s="217"/>
      <c r="F59" s="217"/>
      <c r="G59" s="217"/>
      <c r="H59" s="217"/>
      <c r="I59" s="217"/>
      <c r="J59" s="217"/>
      <c r="K59" s="217"/>
      <c r="L59" s="217"/>
      <c r="M59" s="217"/>
      <c r="N59" s="217"/>
      <c r="O59" s="217"/>
      <c r="P59" s="217"/>
      <c r="Q59" s="217"/>
      <c r="R59" s="217"/>
      <c r="S59" s="217"/>
      <c r="T59" s="217"/>
      <c r="U59" s="217"/>
      <c r="V59" s="217"/>
      <c r="W59" s="217"/>
      <c r="X59" s="217"/>
      <c r="Y59" s="218"/>
      <c r="Z59" s="305"/>
    </row>
    <row r="60" spans="2:26" s="6" customFormat="1" ht="12.75" x14ac:dyDescent="0.2">
      <c r="B60" s="236" t="s">
        <v>42</v>
      </c>
      <c r="C60" s="239" t="s">
        <v>38</v>
      </c>
      <c r="D60" s="384" t="s">
        <v>38</v>
      </c>
      <c r="E60" s="393" t="s">
        <v>107</v>
      </c>
      <c r="F60" s="276" t="s">
        <v>59</v>
      </c>
      <c r="G60" s="276" t="s">
        <v>65</v>
      </c>
      <c r="H60" s="285" t="s">
        <v>67</v>
      </c>
      <c r="I60" s="76" t="s">
        <v>21</v>
      </c>
      <c r="J60" s="67">
        <f t="shared" ref="J60:S60" si="13">J61</f>
        <v>32.5</v>
      </c>
      <c r="K60" s="72">
        <f t="shared" si="13"/>
        <v>32.5</v>
      </c>
      <c r="L60" s="72">
        <f t="shared" si="13"/>
        <v>0</v>
      </c>
      <c r="M60" s="77">
        <f t="shared" si="13"/>
        <v>0</v>
      </c>
      <c r="N60" s="78">
        <f t="shared" si="13"/>
        <v>62.5</v>
      </c>
      <c r="O60" s="79">
        <f t="shared" si="13"/>
        <v>62.5</v>
      </c>
      <c r="P60" s="79">
        <f t="shared" si="13"/>
        <v>0</v>
      </c>
      <c r="Q60" s="80">
        <f t="shared" si="13"/>
        <v>0</v>
      </c>
      <c r="R60" s="95">
        <f t="shared" si="13"/>
        <v>60</v>
      </c>
      <c r="S60" s="96">
        <f t="shared" si="13"/>
        <v>60</v>
      </c>
      <c r="T60" s="202" t="s">
        <v>127</v>
      </c>
      <c r="U60" s="204" t="s">
        <v>61</v>
      </c>
      <c r="V60" s="204" t="s">
        <v>95</v>
      </c>
      <c r="W60" s="204" t="s">
        <v>95</v>
      </c>
      <c r="X60" s="204" t="s">
        <v>95</v>
      </c>
      <c r="Y60" s="204" t="s">
        <v>95</v>
      </c>
      <c r="Z60" s="305"/>
    </row>
    <row r="61" spans="2:26" s="6" customFormat="1" ht="29.25" customHeight="1" thickBot="1" x14ac:dyDescent="0.25">
      <c r="B61" s="238"/>
      <c r="C61" s="243"/>
      <c r="D61" s="300"/>
      <c r="E61" s="394"/>
      <c r="F61" s="278"/>
      <c r="G61" s="278"/>
      <c r="H61" s="287"/>
      <c r="I61" s="47" t="s">
        <v>39</v>
      </c>
      <c r="J61" s="48">
        <v>32.5</v>
      </c>
      <c r="K61" s="49">
        <v>32.5</v>
      </c>
      <c r="L61" s="49">
        <v>0</v>
      </c>
      <c r="M61" s="50">
        <v>0</v>
      </c>
      <c r="N61" s="48">
        <v>62.5</v>
      </c>
      <c r="O61" s="49">
        <v>62.5</v>
      </c>
      <c r="P61" s="49">
        <v>0</v>
      </c>
      <c r="Q61" s="50">
        <v>0</v>
      </c>
      <c r="R61" s="137">
        <v>60</v>
      </c>
      <c r="S61" s="51">
        <v>60</v>
      </c>
      <c r="T61" s="386"/>
      <c r="U61" s="253"/>
      <c r="V61" s="253"/>
      <c r="W61" s="253"/>
      <c r="X61" s="253"/>
      <c r="Y61" s="253"/>
      <c r="Z61" s="305"/>
    </row>
    <row r="62" spans="2:26" s="6" customFormat="1" ht="15.75" customHeight="1" thickBot="1" x14ac:dyDescent="0.25">
      <c r="B62" s="123" t="s">
        <v>42</v>
      </c>
      <c r="C62" s="30" t="s">
        <v>38</v>
      </c>
      <c r="D62" s="246" t="s">
        <v>18</v>
      </c>
      <c r="E62" s="220"/>
      <c r="F62" s="220"/>
      <c r="G62" s="220"/>
      <c r="H62" s="221"/>
      <c r="I62" s="31"/>
      <c r="J62" s="149">
        <f t="shared" ref="J62:S62" si="14">J60</f>
        <v>32.5</v>
      </c>
      <c r="K62" s="150">
        <f t="shared" si="14"/>
        <v>32.5</v>
      </c>
      <c r="L62" s="150">
        <f t="shared" si="14"/>
        <v>0</v>
      </c>
      <c r="M62" s="151">
        <f t="shared" si="14"/>
        <v>0</v>
      </c>
      <c r="N62" s="149">
        <f t="shared" si="14"/>
        <v>62.5</v>
      </c>
      <c r="O62" s="150">
        <f t="shared" si="14"/>
        <v>62.5</v>
      </c>
      <c r="P62" s="150">
        <f t="shared" si="14"/>
        <v>0</v>
      </c>
      <c r="Q62" s="151">
        <f t="shared" si="14"/>
        <v>0</v>
      </c>
      <c r="R62" s="44">
        <f t="shared" si="14"/>
        <v>60</v>
      </c>
      <c r="S62" s="44">
        <f t="shared" si="14"/>
        <v>60</v>
      </c>
      <c r="T62" s="291"/>
      <c r="U62" s="335"/>
      <c r="V62" s="335"/>
      <c r="W62" s="335"/>
      <c r="X62" s="335"/>
      <c r="Y62" s="336"/>
      <c r="Z62" s="305"/>
    </row>
    <row r="63" spans="2:26" s="6" customFormat="1" ht="16.5" customHeight="1" thickBot="1" x14ac:dyDescent="0.25">
      <c r="B63" s="123" t="s">
        <v>42</v>
      </c>
      <c r="C63" s="294" t="s">
        <v>19</v>
      </c>
      <c r="D63" s="295"/>
      <c r="E63" s="295"/>
      <c r="F63" s="295"/>
      <c r="G63" s="295"/>
      <c r="H63" s="296"/>
      <c r="I63" s="35"/>
      <c r="J63" s="36">
        <f>J62</f>
        <v>32.5</v>
      </c>
      <c r="K63" s="45">
        <f>K62</f>
        <v>32.5</v>
      </c>
      <c r="L63" s="45">
        <f>L62</f>
        <v>0</v>
      </c>
      <c r="M63" s="46">
        <f>M62</f>
        <v>0</v>
      </c>
      <c r="N63" s="36">
        <f>N61</f>
        <v>62.5</v>
      </c>
      <c r="O63" s="45">
        <f>O61</f>
        <v>62.5</v>
      </c>
      <c r="P63" s="45">
        <f>P61</f>
        <v>0</v>
      </c>
      <c r="Q63" s="46">
        <f>Q61</f>
        <v>0</v>
      </c>
      <c r="R63" s="52">
        <f>R62</f>
        <v>60</v>
      </c>
      <c r="S63" s="52">
        <f>S62</f>
        <v>60</v>
      </c>
      <c r="T63" s="257"/>
      <c r="U63" s="258"/>
      <c r="V63" s="258"/>
      <c r="W63" s="258"/>
      <c r="X63" s="258"/>
      <c r="Y63" s="259"/>
      <c r="Z63" s="305"/>
    </row>
    <row r="64" spans="2:26" s="6" customFormat="1" ht="16.5" customHeight="1" thickBot="1" x14ac:dyDescent="0.25">
      <c r="B64" s="123" t="s">
        <v>44</v>
      </c>
      <c r="C64" s="208" t="s">
        <v>54</v>
      </c>
      <c r="D64" s="209"/>
      <c r="E64" s="209"/>
      <c r="F64" s="209"/>
      <c r="G64" s="209"/>
      <c r="H64" s="209"/>
      <c r="I64" s="209"/>
      <c r="J64" s="209"/>
      <c r="K64" s="209"/>
      <c r="L64" s="209"/>
      <c r="M64" s="209"/>
      <c r="N64" s="209"/>
      <c r="O64" s="209"/>
      <c r="P64" s="209"/>
      <c r="Q64" s="209"/>
      <c r="R64" s="209"/>
      <c r="S64" s="209"/>
      <c r="T64" s="209"/>
      <c r="U64" s="209"/>
      <c r="V64" s="209"/>
      <c r="W64" s="209"/>
      <c r="X64" s="209"/>
      <c r="Y64" s="210"/>
      <c r="Z64" s="305"/>
    </row>
    <row r="65" spans="2:26" s="6" customFormat="1" ht="16.5" customHeight="1" thickBot="1" x14ac:dyDescent="0.25">
      <c r="B65" s="123" t="s">
        <v>44</v>
      </c>
      <c r="C65" s="30" t="s">
        <v>38</v>
      </c>
      <c r="D65" s="217" t="s">
        <v>55</v>
      </c>
      <c r="E65" s="217"/>
      <c r="F65" s="217"/>
      <c r="G65" s="217"/>
      <c r="H65" s="217"/>
      <c r="I65" s="217"/>
      <c r="J65" s="217"/>
      <c r="K65" s="217"/>
      <c r="L65" s="217"/>
      <c r="M65" s="217"/>
      <c r="N65" s="217"/>
      <c r="O65" s="217"/>
      <c r="P65" s="217"/>
      <c r="Q65" s="217"/>
      <c r="R65" s="217"/>
      <c r="S65" s="217"/>
      <c r="T65" s="217"/>
      <c r="U65" s="217"/>
      <c r="V65" s="217"/>
      <c r="W65" s="217"/>
      <c r="X65" s="217"/>
      <c r="Y65" s="218"/>
      <c r="Z65" s="305"/>
    </row>
    <row r="66" spans="2:26" s="6" customFormat="1" ht="12.75" x14ac:dyDescent="0.2">
      <c r="B66" s="236" t="s">
        <v>44</v>
      </c>
      <c r="C66" s="239" t="s">
        <v>38</v>
      </c>
      <c r="D66" s="384" t="s">
        <v>38</v>
      </c>
      <c r="E66" s="288" t="s">
        <v>108</v>
      </c>
      <c r="F66" s="276" t="s">
        <v>59</v>
      </c>
      <c r="G66" s="276" t="s">
        <v>65</v>
      </c>
      <c r="H66" s="285" t="s">
        <v>66</v>
      </c>
      <c r="I66" s="97" t="s">
        <v>21</v>
      </c>
      <c r="J66" s="98">
        <f t="shared" ref="J66:S66" si="15">J67</f>
        <v>12</v>
      </c>
      <c r="K66" s="72">
        <f t="shared" si="15"/>
        <v>12</v>
      </c>
      <c r="L66" s="72">
        <f t="shared" si="15"/>
        <v>8.8000000000000007</v>
      </c>
      <c r="M66" s="99">
        <f>M67</f>
        <v>0</v>
      </c>
      <c r="N66" s="78">
        <f t="shared" si="15"/>
        <v>16.600000000000001</v>
      </c>
      <c r="O66" s="79">
        <f t="shared" si="15"/>
        <v>16.600000000000001</v>
      </c>
      <c r="P66" s="79">
        <f t="shared" si="15"/>
        <v>14</v>
      </c>
      <c r="Q66" s="80">
        <f t="shared" si="15"/>
        <v>0</v>
      </c>
      <c r="R66" s="95">
        <f t="shared" si="15"/>
        <v>17</v>
      </c>
      <c r="S66" s="100">
        <f t="shared" si="15"/>
        <v>17.5</v>
      </c>
      <c r="T66" s="206" t="s">
        <v>122</v>
      </c>
      <c r="U66" s="204" t="s">
        <v>123</v>
      </c>
      <c r="V66" s="204"/>
      <c r="W66" s="204" t="s">
        <v>124</v>
      </c>
      <c r="X66" s="204" t="s">
        <v>124</v>
      </c>
      <c r="Y66" s="204" t="s">
        <v>124</v>
      </c>
      <c r="Z66" s="305"/>
    </row>
    <row r="67" spans="2:26" s="6" customFormat="1" ht="28.5" customHeight="1" x14ac:dyDescent="0.2">
      <c r="B67" s="247"/>
      <c r="C67" s="270"/>
      <c r="D67" s="385"/>
      <c r="E67" s="289"/>
      <c r="F67" s="277"/>
      <c r="G67" s="277"/>
      <c r="H67" s="286"/>
      <c r="I67" s="121" t="s">
        <v>39</v>
      </c>
      <c r="J67" s="101">
        <v>12</v>
      </c>
      <c r="K67" s="129">
        <v>12</v>
      </c>
      <c r="L67" s="129">
        <v>8.8000000000000007</v>
      </c>
      <c r="M67" s="127">
        <v>0</v>
      </c>
      <c r="N67" s="131">
        <v>16.600000000000001</v>
      </c>
      <c r="O67" s="129">
        <v>16.600000000000001</v>
      </c>
      <c r="P67" s="129">
        <v>14</v>
      </c>
      <c r="Q67" s="127">
        <v>0</v>
      </c>
      <c r="R67" s="125">
        <v>17</v>
      </c>
      <c r="S67" s="51">
        <v>17.5</v>
      </c>
      <c r="T67" s="207"/>
      <c r="U67" s="205"/>
      <c r="V67" s="205"/>
      <c r="W67" s="205"/>
      <c r="X67" s="205"/>
      <c r="Y67" s="205"/>
      <c r="Z67" s="305"/>
    </row>
    <row r="68" spans="2:26" s="6" customFormat="1" ht="12.75" x14ac:dyDescent="0.2">
      <c r="B68" s="237" t="s">
        <v>44</v>
      </c>
      <c r="C68" s="240" t="s">
        <v>38</v>
      </c>
      <c r="D68" s="299" t="s">
        <v>40</v>
      </c>
      <c r="E68" s="380" t="s">
        <v>69</v>
      </c>
      <c r="F68" s="277"/>
      <c r="G68" s="277"/>
      <c r="H68" s="286"/>
      <c r="I68" s="70" t="s">
        <v>21</v>
      </c>
      <c r="J68" s="73">
        <f t="shared" ref="J68:S68" si="16">J69</f>
        <v>3.2</v>
      </c>
      <c r="K68" s="86">
        <f t="shared" si="16"/>
        <v>3.2</v>
      </c>
      <c r="L68" s="86">
        <f t="shared" si="16"/>
        <v>0</v>
      </c>
      <c r="M68" s="102">
        <f t="shared" si="16"/>
        <v>0</v>
      </c>
      <c r="N68" s="88" t="str">
        <f t="shared" si="16"/>
        <v>3,2</v>
      </c>
      <c r="O68" s="89">
        <f t="shared" si="16"/>
        <v>3.2</v>
      </c>
      <c r="P68" s="89">
        <f t="shared" si="16"/>
        <v>0</v>
      </c>
      <c r="Q68" s="90">
        <f t="shared" si="16"/>
        <v>0</v>
      </c>
      <c r="R68" s="81" t="str">
        <f t="shared" si="16"/>
        <v>3,5</v>
      </c>
      <c r="S68" s="96" t="str">
        <f t="shared" si="16"/>
        <v>3,5</v>
      </c>
      <c r="T68" s="207"/>
      <c r="U68" s="205"/>
      <c r="V68" s="205"/>
      <c r="W68" s="205"/>
      <c r="X68" s="205"/>
      <c r="Y68" s="205"/>
      <c r="Z68" s="305"/>
    </row>
    <row r="69" spans="2:26" s="6" customFormat="1" ht="29.25" customHeight="1" thickBot="1" x14ac:dyDescent="0.25">
      <c r="B69" s="238"/>
      <c r="C69" s="243"/>
      <c r="D69" s="300"/>
      <c r="E69" s="381"/>
      <c r="F69" s="278"/>
      <c r="G69" s="278"/>
      <c r="H69" s="287"/>
      <c r="I69" s="138" t="s">
        <v>39</v>
      </c>
      <c r="J69" s="134">
        <v>3.2</v>
      </c>
      <c r="K69" s="135">
        <v>3.2</v>
      </c>
      <c r="L69" s="135">
        <v>0</v>
      </c>
      <c r="M69" s="136">
        <v>0</v>
      </c>
      <c r="N69" s="134" t="s">
        <v>70</v>
      </c>
      <c r="O69" s="135">
        <v>3.2</v>
      </c>
      <c r="P69" s="135">
        <v>0</v>
      </c>
      <c r="Q69" s="136">
        <v>0</v>
      </c>
      <c r="R69" s="137" t="s">
        <v>71</v>
      </c>
      <c r="S69" s="51" t="s">
        <v>71</v>
      </c>
      <c r="T69" s="252"/>
      <c r="U69" s="253"/>
      <c r="V69" s="253"/>
      <c r="W69" s="253"/>
      <c r="X69" s="253"/>
      <c r="Y69" s="253"/>
      <c r="Z69" s="305"/>
    </row>
    <row r="70" spans="2:26" s="6" customFormat="1" ht="15.75" customHeight="1" thickBot="1" x14ac:dyDescent="0.25">
      <c r="B70" s="123" t="s">
        <v>44</v>
      </c>
      <c r="C70" s="30" t="s">
        <v>38</v>
      </c>
      <c r="D70" s="246" t="s">
        <v>18</v>
      </c>
      <c r="E70" s="220"/>
      <c r="F70" s="220"/>
      <c r="G70" s="220"/>
      <c r="H70" s="221"/>
      <c r="I70" s="31"/>
      <c r="J70" s="149">
        <f t="shared" ref="J70:S70" si="17">J66+J68</f>
        <v>15.2</v>
      </c>
      <c r="K70" s="150">
        <f t="shared" si="17"/>
        <v>15.2</v>
      </c>
      <c r="L70" s="150">
        <f t="shared" si="17"/>
        <v>8.8000000000000007</v>
      </c>
      <c r="M70" s="151">
        <f t="shared" si="17"/>
        <v>0</v>
      </c>
      <c r="N70" s="149">
        <f t="shared" si="17"/>
        <v>19.8</v>
      </c>
      <c r="O70" s="150">
        <f t="shared" si="17"/>
        <v>19.8</v>
      </c>
      <c r="P70" s="150">
        <f t="shared" si="17"/>
        <v>14</v>
      </c>
      <c r="Q70" s="151">
        <f t="shared" si="17"/>
        <v>0</v>
      </c>
      <c r="R70" s="44">
        <f t="shared" si="17"/>
        <v>20.5</v>
      </c>
      <c r="S70" s="44">
        <f t="shared" si="17"/>
        <v>21</v>
      </c>
      <c r="T70" s="291"/>
      <c r="U70" s="292"/>
      <c r="V70" s="292"/>
      <c r="W70" s="292"/>
      <c r="X70" s="292"/>
      <c r="Y70" s="293"/>
      <c r="Z70" s="305"/>
    </row>
    <row r="71" spans="2:26" s="6" customFormat="1" ht="16.5" customHeight="1" thickBot="1" x14ac:dyDescent="0.25">
      <c r="B71" s="123" t="s">
        <v>44</v>
      </c>
      <c r="C71" s="294" t="s">
        <v>19</v>
      </c>
      <c r="D71" s="295"/>
      <c r="E71" s="295"/>
      <c r="F71" s="295"/>
      <c r="G71" s="295"/>
      <c r="H71" s="296"/>
      <c r="I71" s="35"/>
      <c r="J71" s="36">
        <f t="shared" ref="J71:S71" si="18">J70</f>
        <v>15.2</v>
      </c>
      <c r="K71" s="45">
        <f t="shared" si="18"/>
        <v>15.2</v>
      </c>
      <c r="L71" s="45">
        <f t="shared" si="18"/>
        <v>8.8000000000000007</v>
      </c>
      <c r="M71" s="46">
        <f t="shared" si="18"/>
        <v>0</v>
      </c>
      <c r="N71" s="36">
        <f t="shared" si="18"/>
        <v>19.8</v>
      </c>
      <c r="O71" s="45">
        <f t="shared" si="18"/>
        <v>19.8</v>
      </c>
      <c r="P71" s="45">
        <f t="shared" si="18"/>
        <v>14</v>
      </c>
      <c r="Q71" s="46">
        <f t="shared" si="18"/>
        <v>0</v>
      </c>
      <c r="R71" s="52">
        <f t="shared" si="18"/>
        <v>20.5</v>
      </c>
      <c r="S71" s="36">
        <f t="shared" si="18"/>
        <v>21</v>
      </c>
      <c r="T71" s="257"/>
      <c r="U71" s="258"/>
      <c r="V71" s="258"/>
      <c r="W71" s="258"/>
      <c r="X71" s="258"/>
      <c r="Y71" s="259"/>
      <c r="Z71" s="305"/>
    </row>
    <row r="72" spans="2:26" s="6" customFormat="1" ht="16.5" customHeight="1" thickBot="1" x14ac:dyDescent="0.25">
      <c r="B72" s="123" t="s">
        <v>43</v>
      </c>
      <c r="C72" s="248" t="s">
        <v>56</v>
      </c>
      <c r="D72" s="249"/>
      <c r="E72" s="249"/>
      <c r="F72" s="249"/>
      <c r="G72" s="249"/>
      <c r="H72" s="249"/>
      <c r="I72" s="249"/>
      <c r="J72" s="249"/>
      <c r="K72" s="249"/>
      <c r="L72" s="249"/>
      <c r="M72" s="249"/>
      <c r="N72" s="249"/>
      <c r="O72" s="249"/>
      <c r="P72" s="249"/>
      <c r="Q72" s="249"/>
      <c r="R72" s="249"/>
      <c r="S72" s="249"/>
      <c r="T72" s="249"/>
      <c r="U72" s="249"/>
      <c r="V72" s="249"/>
      <c r="W72" s="249"/>
      <c r="X72" s="249"/>
      <c r="Y72" s="250"/>
      <c r="Z72" s="305"/>
    </row>
    <row r="73" spans="2:26" s="6" customFormat="1" ht="16.5" customHeight="1" thickBot="1" x14ac:dyDescent="0.25">
      <c r="B73" s="123" t="s">
        <v>43</v>
      </c>
      <c r="C73" s="30" t="s">
        <v>38</v>
      </c>
      <c r="D73" s="216" t="s">
        <v>57</v>
      </c>
      <c r="E73" s="217"/>
      <c r="F73" s="217"/>
      <c r="G73" s="217"/>
      <c r="H73" s="217"/>
      <c r="I73" s="217"/>
      <c r="J73" s="251"/>
      <c r="K73" s="251"/>
      <c r="L73" s="251"/>
      <c r="M73" s="251"/>
      <c r="N73" s="251"/>
      <c r="O73" s="251"/>
      <c r="P73" s="251"/>
      <c r="Q73" s="251"/>
      <c r="R73" s="251"/>
      <c r="S73" s="251"/>
      <c r="T73" s="217"/>
      <c r="U73" s="217"/>
      <c r="V73" s="217"/>
      <c r="W73" s="217"/>
      <c r="X73" s="217"/>
      <c r="Y73" s="218"/>
      <c r="Z73" s="305"/>
    </row>
    <row r="74" spans="2:26" s="6" customFormat="1" ht="17.25" customHeight="1" x14ac:dyDescent="0.2">
      <c r="B74" s="236" t="s">
        <v>43</v>
      </c>
      <c r="C74" s="239" t="s">
        <v>38</v>
      </c>
      <c r="D74" s="241" t="s">
        <v>38</v>
      </c>
      <c r="E74" s="53" t="s">
        <v>58</v>
      </c>
      <c r="F74" s="276" t="s">
        <v>59</v>
      </c>
      <c r="G74" s="276" t="s">
        <v>65</v>
      </c>
      <c r="H74" s="285" t="s">
        <v>126</v>
      </c>
      <c r="I74" s="66" t="s">
        <v>21</v>
      </c>
      <c r="J74" s="103">
        <f>J75+J76+J77</f>
        <v>20.3</v>
      </c>
      <c r="K74" s="72">
        <f t="shared" ref="K74:S74" si="19">K75+K76+K77</f>
        <v>20.3</v>
      </c>
      <c r="L74" s="72">
        <f t="shared" si="19"/>
        <v>0</v>
      </c>
      <c r="M74" s="98">
        <f t="shared" si="19"/>
        <v>0</v>
      </c>
      <c r="N74" s="103">
        <f t="shared" si="19"/>
        <v>20</v>
      </c>
      <c r="O74" s="72">
        <f t="shared" si="19"/>
        <v>20</v>
      </c>
      <c r="P74" s="72">
        <f t="shared" si="19"/>
        <v>0</v>
      </c>
      <c r="Q74" s="98">
        <f t="shared" si="19"/>
        <v>0</v>
      </c>
      <c r="R74" s="67">
        <f t="shared" si="19"/>
        <v>20</v>
      </c>
      <c r="S74" s="67">
        <f t="shared" si="19"/>
        <v>20</v>
      </c>
      <c r="T74" s="206" t="s">
        <v>109</v>
      </c>
      <c r="U74" s="204" t="s">
        <v>61</v>
      </c>
      <c r="V74" s="204" t="s">
        <v>86</v>
      </c>
      <c r="W74" s="204" t="s">
        <v>86</v>
      </c>
      <c r="X74" s="204" t="s">
        <v>86</v>
      </c>
      <c r="Y74" s="204" t="s">
        <v>86</v>
      </c>
      <c r="Z74" s="305"/>
    </row>
    <row r="75" spans="2:26" s="6" customFormat="1" ht="32.25" customHeight="1" x14ac:dyDescent="0.2">
      <c r="B75" s="237"/>
      <c r="C75" s="240"/>
      <c r="D75" s="242"/>
      <c r="E75" s="54" t="s">
        <v>102</v>
      </c>
      <c r="F75" s="277"/>
      <c r="G75" s="277"/>
      <c r="H75" s="286"/>
      <c r="I75" s="55" t="s">
        <v>39</v>
      </c>
      <c r="J75" s="19">
        <v>8.3000000000000007</v>
      </c>
      <c r="K75" s="20">
        <v>8.3000000000000007</v>
      </c>
      <c r="L75" s="20">
        <v>0</v>
      </c>
      <c r="M75" s="119">
        <v>0</v>
      </c>
      <c r="N75" s="163" t="s">
        <v>103</v>
      </c>
      <c r="O75" s="161" t="s">
        <v>103</v>
      </c>
      <c r="P75" s="164">
        <v>0</v>
      </c>
      <c r="Q75" s="128">
        <v>0</v>
      </c>
      <c r="R75" s="162">
        <v>8</v>
      </c>
      <c r="S75" s="126">
        <v>8</v>
      </c>
      <c r="T75" s="207"/>
      <c r="U75" s="205"/>
      <c r="V75" s="205"/>
      <c r="W75" s="205"/>
      <c r="X75" s="205"/>
      <c r="Y75" s="205"/>
      <c r="Z75" s="305"/>
    </row>
    <row r="76" spans="2:26" s="6" customFormat="1" ht="28.5" customHeight="1" x14ac:dyDescent="0.2">
      <c r="B76" s="237"/>
      <c r="C76" s="240"/>
      <c r="D76" s="242"/>
      <c r="E76" s="54" t="s">
        <v>104</v>
      </c>
      <c r="F76" s="277"/>
      <c r="G76" s="277"/>
      <c r="H76" s="286"/>
      <c r="I76" s="57" t="s">
        <v>39</v>
      </c>
      <c r="J76" s="19">
        <v>8</v>
      </c>
      <c r="K76" s="20">
        <v>8</v>
      </c>
      <c r="L76" s="20">
        <v>0</v>
      </c>
      <c r="M76" s="119">
        <v>0</v>
      </c>
      <c r="N76" s="57" t="s">
        <v>103</v>
      </c>
      <c r="O76" s="161" t="s">
        <v>103</v>
      </c>
      <c r="P76" s="165">
        <v>0</v>
      </c>
      <c r="Q76" s="24">
        <v>0</v>
      </c>
      <c r="R76" s="21">
        <v>8</v>
      </c>
      <c r="S76" s="43">
        <v>8</v>
      </c>
      <c r="T76" s="255" t="s">
        <v>90</v>
      </c>
      <c r="U76" s="213" t="s">
        <v>87</v>
      </c>
      <c r="V76" s="231">
        <v>1</v>
      </c>
      <c r="W76" s="231">
        <v>1</v>
      </c>
      <c r="X76" s="231">
        <v>1</v>
      </c>
      <c r="Y76" s="231">
        <v>1</v>
      </c>
      <c r="Z76" s="305"/>
    </row>
    <row r="77" spans="2:26" s="6" customFormat="1" ht="29.25" customHeight="1" thickBot="1" x14ac:dyDescent="0.25">
      <c r="B77" s="238"/>
      <c r="C77" s="240"/>
      <c r="D77" s="242"/>
      <c r="E77" s="58" t="s">
        <v>84</v>
      </c>
      <c r="F77" s="277"/>
      <c r="G77" s="277"/>
      <c r="H77" s="286"/>
      <c r="I77" s="57" t="s">
        <v>39</v>
      </c>
      <c r="J77" s="48">
        <v>4</v>
      </c>
      <c r="K77" s="49">
        <v>4</v>
      </c>
      <c r="L77" s="49">
        <v>0</v>
      </c>
      <c r="M77" s="120">
        <v>0</v>
      </c>
      <c r="N77" s="59" t="s">
        <v>85</v>
      </c>
      <c r="O77" s="166" t="s">
        <v>85</v>
      </c>
      <c r="P77" s="165">
        <v>0</v>
      </c>
      <c r="Q77" s="24">
        <v>0</v>
      </c>
      <c r="R77" s="21">
        <v>4</v>
      </c>
      <c r="S77" s="43">
        <v>4</v>
      </c>
      <c r="T77" s="252"/>
      <c r="U77" s="253"/>
      <c r="V77" s="254"/>
      <c r="W77" s="254"/>
      <c r="X77" s="254"/>
      <c r="Y77" s="254"/>
      <c r="Z77" s="305"/>
    </row>
    <row r="78" spans="2:26" s="6" customFormat="1" ht="15.75" customHeight="1" thickBot="1" x14ac:dyDescent="0.25">
      <c r="B78" s="123" t="s">
        <v>43</v>
      </c>
      <c r="C78" s="30" t="s">
        <v>38</v>
      </c>
      <c r="D78" s="246" t="s">
        <v>18</v>
      </c>
      <c r="E78" s="220"/>
      <c r="F78" s="220"/>
      <c r="G78" s="220"/>
      <c r="H78" s="221"/>
      <c r="I78" s="31"/>
      <c r="J78" s="149">
        <f>J74</f>
        <v>20.3</v>
      </c>
      <c r="K78" s="150">
        <f>K74</f>
        <v>20.3</v>
      </c>
      <c r="L78" s="150">
        <v>0</v>
      </c>
      <c r="M78" s="151">
        <f>M74</f>
        <v>0</v>
      </c>
      <c r="N78" s="149">
        <f>N74</f>
        <v>20</v>
      </c>
      <c r="O78" s="150">
        <f>O74</f>
        <v>20</v>
      </c>
      <c r="P78" s="150">
        <f>P74</f>
        <v>0</v>
      </c>
      <c r="Q78" s="151">
        <v>0</v>
      </c>
      <c r="R78" s="33">
        <f>R74</f>
        <v>20</v>
      </c>
      <c r="S78" s="33">
        <f>S74</f>
        <v>20</v>
      </c>
      <c r="T78" s="291"/>
      <c r="U78" s="292"/>
      <c r="V78" s="292"/>
      <c r="W78" s="292"/>
      <c r="X78" s="292"/>
      <c r="Y78" s="293"/>
      <c r="Z78" s="305"/>
    </row>
    <row r="79" spans="2:26" s="6" customFormat="1" ht="16.5" customHeight="1" thickBot="1" x14ac:dyDescent="0.25">
      <c r="B79" s="123" t="s">
        <v>43</v>
      </c>
      <c r="C79" s="294" t="s">
        <v>19</v>
      </c>
      <c r="D79" s="295"/>
      <c r="E79" s="295"/>
      <c r="F79" s="295"/>
      <c r="G79" s="295"/>
      <c r="H79" s="296"/>
      <c r="I79" s="35"/>
      <c r="J79" s="37">
        <f t="shared" ref="J79:S79" si="20">J78</f>
        <v>20.3</v>
      </c>
      <c r="K79" s="60">
        <f t="shared" si="20"/>
        <v>20.3</v>
      </c>
      <c r="L79" s="60">
        <f t="shared" si="20"/>
        <v>0</v>
      </c>
      <c r="M79" s="61">
        <f t="shared" si="20"/>
        <v>0</v>
      </c>
      <c r="N79" s="36">
        <f t="shared" si="20"/>
        <v>20</v>
      </c>
      <c r="O79" s="45">
        <f t="shared" si="20"/>
        <v>20</v>
      </c>
      <c r="P79" s="45">
        <f t="shared" si="20"/>
        <v>0</v>
      </c>
      <c r="Q79" s="46">
        <f t="shared" si="20"/>
        <v>0</v>
      </c>
      <c r="R79" s="38">
        <f t="shared" si="20"/>
        <v>20</v>
      </c>
      <c r="S79" s="38">
        <f t="shared" si="20"/>
        <v>20</v>
      </c>
      <c r="T79" s="257"/>
      <c r="U79" s="258"/>
      <c r="V79" s="258"/>
      <c r="W79" s="258"/>
      <c r="X79" s="258"/>
      <c r="Y79" s="259"/>
      <c r="Z79" s="305"/>
    </row>
    <row r="80" spans="2:26" ht="17.25" customHeight="1" thickBot="1" x14ac:dyDescent="0.25">
      <c r="B80" s="62" t="s">
        <v>59</v>
      </c>
      <c r="C80" s="306" t="s">
        <v>20</v>
      </c>
      <c r="D80" s="307"/>
      <c r="E80" s="307"/>
      <c r="F80" s="307"/>
      <c r="G80" s="307"/>
      <c r="H80" s="308"/>
      <c r="I80" s="63"/>
      <c r="J80" s="145">
        <f t="shared" ref="J80:S80" si="21">J29+J46+J57+J63+J71+J79</f>
        <v>1224.3000000000002</v>
      </c>
      <c r="K80" s="65">
        <f t="shared" si="21"/>
        <v>1194.3000000000002</v>
      </c>
      <c r="L80" s="65">
        <f t="shared" si="21"/>
        <v>842.8</v>
      </c>
      <c r="M80" s="174">
        <f t="shared" si="21"/>
        <v>30</v>
      </c>
      <c r="N80" s="145">
        <f t="shared" si="21"/>
        <v>1443.1999999999998</v>
      </c>
      <c r="O80" s="65">
        <f t="shared" si="21"/>
        <v>1440.1999999999998</v>
      </c>
      <c r="P80" s="65">
        <f t="shared" si="21"/>
        <v>986.9</v>
      </c>
      <c r="Q80" s="174">
        <f t="shared" si="21"/>
        <v>3</v>
      </c>
      <c r="R80" s="64">
        <f t="shared" si="21"/>
        <v>1478</v>
      </c>
      <c r="S80" s="64">
        <f t="shared" si="21"/>
        <v>1479</v>
      </c>
      <c r="T80" s="311"/>
      <c r="U80" s="312"/>
      <c r="V80" s="312"/>
      <c r="W80" s="312"/>
      <c r="X80" s="312"/>
      <c r="Y80" s="313"/>
      <c r="Z80" s="305"/>
    </row>
    <row r="81" spans="2:26" s="13" customFormat="1" ht="9" customHeight="1" x14ac:dyDescent="0.2">
      <c r="B81" s="10"/>
      <c r="C81" s="11"/>
      <c r="D81" s="11"/>
      <c r="E81" s="11"/>
      <c r="F81" s="11"/>
      <c r="G81" s="11"/>
      <c r="H81" s="11"/>
      <c r="I81" s="11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305"/>
    </row>
    <row r="82" spans="2:26" s="13" customFormat="1" ht="1.5" customHeight="1" x14ac:dyDescent="0.2">
      <c r="B82" s="10"/>
      <c r="C82" s="11"/>
      <c r="D82" s="11"/>
      <c r="E82" s="11"/>
      <c r="F82" s="11"/>
      <c r="G82" s="11"/>
      <c r="H82" s="11"/>
      <c r="I82" s="11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14"/>
    </row>
    <row r="83" spans="2:26" ht="15.75" customHeight="1" x14ac:dyDescent="0.25">
      <c r="B83" s="379" t="s">
        <v>36</v>
      </c>
      <c r="C83" s="379"/>
      <c r="D83" s="379"/>
      <c r="E83" s="379"/>
      <c r="F83" s="379"/>
      <c r="G83" s="379"/>
      <c r="H83" s="379"/>
      <c r="I83" s="379"/>
      <c r="J83" s="110"/>
      <c r="K83" s="110"/>
      <c r="L83" s="110"/>
      <c r="S83" s="114"/>
      <c r="T83" s="114"/>
      <c r="U83" s="114"/>
      <c r="V83" s="114"/>
      <c r="W83" s="114"/>
      <c r="X83" s="114"/>
      <c r="Y83" s="114"/>
      <c r="Z83" s="114"/>
    </row>
    <row r="84" spans="2:26" ht="7.5" customHeight="1" x14ac:dyDescent="0.25">
      <c r="B84" s="116"/>
      <c r="C84" s="116"/>
      <c r="D84" s="116"/>
      <c r="E84" s="116"/>
      <c r="F84" s="116"/>
      <c r="G84" s="116"/>
      <c r="H84" s="116"/>
      <c r="I84" s="116"/>
      <c r="J84" s="116"/>
      <c r="K84" s="116"/>
      <c r="L84" s="116"/>
      <c r="S84" s="114"/>
      <c r="T84" s="114"/>
      <c r="U84" s="114"/>
      <c r="V84" s="114"/>
      <c r="W84" s="114"/>
      <c r="X84" s="114"/>
      <c r="Y84" s="114"/>
      <c r="Z84" s="114"/>
    </row>
    <row r="85" spans="2:26" ht="13.5" customHeight="1" x14ac:dyDescent="0.25">
      <c r="B85" s="116"/>
      <c r="C85" s="116"/>
      <c r="D85" s="116"/>
      <c r="E85" s="116"/>
      <c r="F85" s="116"/>
      <c r="G85" s="116"/>
      <c r="H85" s="340" t="s">
        <v>13</v>
      </c>
      <c r="I85" s="340"/>
      <c r="J85" s="116"/>
      <c r="K85" s="116"/>
      <c r="L85" s="340"/>
      <c r="M85" s="340"/>
      <c r="N85" s="340"/>
      <c r="S85" s="114"/>
      <c r="T85" s="114"/>
      <c r="U85" s="114"/>
      <c r="V85" s="114"/>
      <c r="W85" s="114"/>
      <c r="X85" s="114"/>
      <c r="Y85" s="114"/>
      <c r="Z85" s="114"/>
    </row>
    <row r="86" spans="2:26" ht="11.25" customHeight="1" thickBot="1" x14ac:dyDescent="0.3">
      <c r="D86" s="8"/>
      <c r="E86" s="9"/>
      <c r="F86" s="9"/>
      <c r="G86" s="111"/>
      <c r="H86" s="111"/>
      <c r="I86" s="111"/>
      <c r="J86" s="112"/>
      <c r="K86" s="112"/>
      <c r="L86" s="112"/>
      <c r="M86" s="112"/>
      <c r="N86" s="112"/>
      <c r="O86" s="112"/>
      <c r="P86" s="112"/>
      <c r="Q86" s="112"/>
    </row>
    <row r="87" spans="2:26" ht="11.25" customHeight="1" x14ac:dyDescent="0.2">
      <c r="B87" s="356" t="s">
        <v>22</v>
      </c>
      <c r="C87" s="357"/>
      <c r="D87" s="357"/>
      <c r="E87" s="357"/>
      <c r="F87" s="373" t="s">
        <v>119</v>
      </c>
      <c r="G87" s="373"/>
      <c r="H87" s="373" t="s">
        <v>115</v>
      </c>
      <c r="I87" s="373"/>
      <c r="J87" s="373" t="s">
        <v>99</v>
      </c>
      <c r="K87" s="373"/>
      <c r="L87" s="373" t="s">
        <v>116</v>
      </c>
      <c r="M87" s="374"/>
      <c r="N87" s="107"/>
      <c r="O87" s="112"/>
      <c r="P87" s="112"/>
      <c r="Q87" s="112"/>
    </row>
    <row r="88" spans="2:26" ht="12.75" customHeight="1" x14ac:dyDescent="0.2">
      <c r="B88" s="358"/>
      <c r="C88" s="359"/>
      <c r="D88" s="359"/>
      <c r="E88" s="359"/>
      <c r="F88" s="375"/>
      <c r="G88" s="375"/>
      <c r="H88" s="375"/>
      <c r="I88" s="375"/>
      <c r="J88" s="375"/>
      <c r="K88" s="375"/>
      <c r="L88" s="375"/>
      <c r="M88" s="376"/>
      <c r="N88" s="107"/>
    </row>
    <row r="89" spans="2:26" ht="12" customHeight="1" x14ac:dyDescent="0.2">
      <c r="B89" s="358"/>
      <c r="C89" s="359"/>
      <c r="D89" s="359"/>
      <c r="E89" s="359"/>
      <c r="F89" s="375"/>
      <c r="G89" s="375"/>
      <c r="H89" s="375"/>
      <c r="I89" s="375"/>
      <c r="J89" s="375"/>
      <c r="K89" s="375"/>
      <c r="L89" s="375"/>
      <c r="M89" s="376"/>
      <c r="N89" s="107"/>
    </row>
    <row r="90" spans="2:26" ht="12.75" customHeight="1" x14ac:dyDescent="0.2">
      <c r="B90" s="358"/>
      <c r="C90" s="359"/>
      <c r="D90" s="359"/>
      <c r="E90" s="359"/>
      <c r="F90" s="375"/>
      <c r="G90" s="375"/>
      <c r="H90" s="375"/>
      <c r="I90" s="375"/>
      <c r="J90" s="375"/>
      <c r="K90" s="375"/>
      <c r="L90" s="375"/>
      <c r="M90" s="376"/>
      <c r="N90" s="107"/>
    </row>
    <row r="91" spans="2:26" ht="12.75" customHeight="1" x14ac:dyDescent="0.2">
      <c r="B91" s="360" t="s">
        <v>23</v>
      </c>
      <c r="C91" s="361"/>
      <c r="D91" s="361"/>
      <c r="E91" s="361"/>
      <c r="F91" s="371">
        <f>F92+F94</f>
        <v>1224.3000000000002</v>
      </c>
      <c r="G91" s="371"/>
      <c r="H91" s="371">
        <f>H92+H94</f>
        <v>1443.1999999999998</v>
      </c>
      <c r="I91" s="371"/>
      <c r="J91" s="371">
        <f>J92+J94</f>
        <v>1478</v>
      </c>
      <c r="K91" s="371"/>
      <c r="L91" s="371">
        <f>L92+L94</f>
        <v>1479</v>
      </c>
      <c r="M91" s="372"/>
      <c r="N91" s="107"/>
    </row>
    <row r="92" spans="2:26" ht="15.75" customHeight="1" x14ac:dyDescent="0.2">
      <c r="B92" s="365" t="s">
        <v>24</v>
      </c>
      <c r="C92" s="366"/>
      <c r="D92" s="366"/>
      <c r="E92" s="366"/>
      <c r="F92" s="369">
        <f>K80</f>
        <v>1194.3000000000002</v>
      </c>
      <c r="G92" s="369"/>
      <c r="H92" s="369">
        <f>O80</f>
        <v>1440.1999999999998</v>
      </c>
      <c r="I92" s="369"/>
      <c r="J92" s="369">
        <f>R80-J94</f>
        <v>1473</v>
      </c>
      <c r="K92" s="369"/>
      <c r="L92" s="369">
        <f>S80-L94</f>
        <v>1473</v>
      </c>
      <c r="M92" s="370"/>
      <c r="N92" s="108"/>
    </row>
    <row r="93" spans="2:26" ht="12.75" customHeight="1" x14ac:dyDescent="0.2">
      <c r="B93" s="377" t="s">
        <v>25</v>
      </c>
      <c r="C93" s="378"/>
      <c r="D93" s="378"/>
      <c r="E93" s="378"/>
      <c r="F93" s="369">
        <f>L80</f>
        <v>842.8</v>
      </c>
      <c r="G93" s="369"/>
      <c r="H93" s="369">
        <f>P80</f>
        <v>986.9</v>
      </c>
      <c r="I93" s="369"/>
      <c r="J93" s="369">
        <v>975.5</v>
      </c>
      <c r="K93" s="369"/>
      <c r="L93" s="369">
        <v>976.6</v>
      </c>
      <c r="M93" s="370"/>
      <c r="N93" s="108"/>
    </row>
    <row r="94" spans="2:26" ht="12.75" customHeight="1" x14ac:dyDescent="0.2">
      <c r="B94" s="365" t="s">
        <v>26</v>
      </c>
      <c r="C94" s="366"/>
      <c r="D94" s="366"/>
      <c r="E94" s="366"/>
      <c r="F94" s="369">
        <f>M80</f>
        <v>30</v>
      </c>
      <c r="G94" s="369"/>
      <c r="H94" s="369">
        <f>Q80</f>
        <v>3</v>
      </c>
      <c r="I94" s="369"/>
      <c r="J94" s="369">
        <v>5</v>
      </c>
      <c r="K94" s="369"/>
      <c r="L94" s="369">
        <v>6</v>
      </c>
      <c r="M94" s="370"/>
      <c r="N94" s="108"/>
    </row>
    <row r="95" spans="2:26" ht="12.75" customHeight="1" x14ac:dyDescent="0.2">
      <c r="B95" s="360" t="s">
        <v>27</v>
      </c>
      <c r="C95" s="361"/>
      <c r="D95" s="361"/>
      <c r="E95" s="361"/>
      <c r="F95" s="371">
        <f>F96+F100+F101+F102</f>
        <v>1224.3000000000002</v>
      </c>
      <c r="G95" s="371"/>
      <c r="H95" s="371">
        <f>H96+H100+H101+H102</f>
        <v>1443.2</v>
      </c>
      <c r="I95" s="371"/>
      <c r="J95" s="371">
        <f>J96+J100+J101+J102</f>
        <v>1478</v>
      </c>
      <c r="K95" s="371"/>
      <c r="L95" s="371">
        <f>L96+L100+L101+L102</f>
        <v>1479</v>
      </c>
      <c r="M95" s="372"/>
      <c r="N95" s="107"/>
    </row>
    <row r="96" spans="2:26" ht="30.75" customHeight="1" x14ac:dyDescent="0.2">
      <c r="B96" s="337" t="s">
        <v>28</v>
      </c>
      <c r="C96" s="338"/>
      <c r="D96" s="338"/>
      <c r="E96" s="338"/>
      <c r="F96" s="422">
        <f>F97</f>
        <v>1200.6000000000001</v>
      </c>
      <c r="G96" s="422"/>
      <c r="H96" s="422">
        <f>H97</f>
        <v>1412.6000000000001</v>
      </c>
      <c r="I96" s="422"/>
      <c r="J96" s="422">
        <f>J97</f>
        <v>1446.3</v>
      </c>
      <c r="K96" s="422"/>
      <c r="L96" s="422">
        <f>L97</f>
        <v>1446.3</v>
      </c>
      <c r="M96" s="426"/>
      <c r="N96" s="107"/>
    </row>
    <row r="97" spans="2:14" ht="30" customHeight="1" x14ac:dyDescent="0.2">
      <c r="B97" s="365" t="s">
        <v>29</v>
      </c>
      <c r="C97" s="366"/>
      <c r="D97" s="366"/>
      <c r="E97" s="366"/>
      <c r="F97" s="424">
        <f>F98+F99</f>
        <v>1200.6000000000001</v>
      </c>
      <c r="G97" s="424"/>
      <c r="H97" s="424">
        <f>H98+H99</f>
        <v>1412.6000000000001</v>
      </c>
      <c r="I97" s="424"/>
      <c r="J97" s="424">
        <f>J98+J99</f>
        <v>1446.3</v>
      </c>
      <c r="K97" s="424"/>
      <c r="L97" s="424">
        <f>L98+L99</f>
        <v>1446.3</v>
      </c>
      <c r="M97" s="428"/>
      <c r="N97" s="107"/>
    </row>
    <row r="98" spans="2:14" ht="32.25" customHeight="1" x14ac:dyDescent="0.2">
      <c r="B98" s="367" t="s">
        <v>96</v>
      </c>
      <c r="C98" s="368"/>
      <c r="D98" s="368"/>
      <c r="E98" s="368"/>
      <c r="F98" s="423">
        <f>J19+J61+J35+J50+J55+J25+J2248+J67+J69+J75+J76+J77+J33+J24+J44</f>
        <v>1200.6000000000001</v>
      </c>
      <c r="G98" s="423"/>
      <c r="H98" s="423">
        <f>N19+N74+N69+N67+N61+N55+N50+N35+N33+N25+N24</f>
        <v>1412.6000000000001</v>
      </c>
      <c r="I98" s="423"/>
      <c r="J98" s="423">
        <f>R19+R74+R69+R67+R61+R55+R50+R35+R33+R25+R24</f>
        <v>1446.3</v>
      </c>
      <c r="K98" s="423"/>
      <c r="L98" s="423">
        <f>+S74+S69+S67+S61+S55+S50+S35+S33+S25+S24+S19</f>
        <v>1446.3</v>
      </c>
      <c r="M98" s="427"/>
      <c r="N98" s="108"/>
    </row>
    <row r="99" spans="2:14" ht="36.75" customHeight="1" x14ac:dyDescent="0.2">
      <c r="B99" s="367" t="s">
        <v>97</v>
      </c>
      <c r="C99" s="368"/>
      <c r="D99" s="368"/>
      <c r="E99" s="368"/>
      <c r="F99" s="423">
        <f>J58</f>
        <v>0</v>
      </c>
      <c r="G99" s="423"/>
      <c r="H99" s="423">
        <v>0</v>
      </c>
      <c r="I99" s="423"/>
      <c r="J99" s="423">
        <v>0</v>
      </c>
      <c r="K99" s="423"/>
      <c r="L99" s="423">
        <f>S58</f>
        <v>0</v>
      </c>
      <c r="M99" s="427"/>
      <c r="N99" s="108"/>
    </row>
    <row r="100" spans="2:14" ht="30.75" customHeight="1" x14ac:dyDescent="0.2">
      <c r="B100" s="337" t="s">
        <v>30</v>
      </c>
      <c r="C100" s="338"/>
      <c r="D100" s="338"/>
      <c r="E100" s="338"/>
      <c r="F100" s="422">
        <f>J20</f>
        <v>23.2</v>
      </c>
      <c r="G100" s="422"/>
      <c r="H100" s="422">
        <f>N20</f>
        <v>23</v>
      </c>
      <c r="I100" s="422"/>
      <c r="J100" s="422">
        <f>R20</f>
        <v>25</v>
      </c>
      <c r="K100" s="422"/>
      <c r="L100" s="422">
        <f>S20</f>
        <v>26</v>
      </c>
      <c r="M100" s="426"/>
      <c r="N100" s="107"/>
    </row>
    <row r="101" spans="2:14" ht="39" customHeight="1" x14ac:dyDescent="0.2">
      <c r="B101" s="337" t="s">
        <v>31</v>
      </c>
      <c r="C101" s="338"/>
      <c r="D101" s="338"/>
      <c r="E101" s="338"/>
      <c r="F101" s="422">
        <f>0</f>
        <v>0</v>
      </c>
      <c r="G101" s="422"/>
      <c r="H101" s="422">
        <f>0</f>
        <v>0</v>
      </c>
      <c r="I101" s="422"/>
      <c r="J101" s="422">
        <v>0</v>
      </c>
      <c r="K101" s="422"/>
      <c r="L101" s="422">
        <v>0</v>
      </c>
      <c r="M101" s="426"/>
      <c r="N101" s="107"/>
    </row>
    <row r="102" spans="2:14" ht="25.5" customHeight="1" thickBot="1" x14ac:dyDescent="0.25">
      <c r="B102" s="354" t="s">
        <v>32</v>
      </c>
      <c r="C102" s="355"/>
      <c r="D102" s="355"/>
      <c r="E102" s="355"/>
      <c r="F102" s="421">
        <f>J34+J21</f>
        <v>0.5</v>
      </c>
      <c r="G102" s="421"/>
      <c r="H102" s="421">
        <f>N34+N21</f>
        <v>7.6</v>
      </c>
      <c r="I102" s="421"/>
      <c r="J102" s="421">
        <f>R34+R21</f>
        <v>6.7</v>
      </c>
      <c r="K102" s="421"/>
      <c r="L102" s="421">
        <f>S34+S21</f>
        <v>6.7</v>
      </c>
      <c r="M102" s="425"/>
      <c r="N102" s="107"/>
    </row>
    <row r="103" spans="2:14" ht="10.5" customHeight="1" x14ac:dyDescent="0.2"/>
    <row r="104" spans="2:14" ht="15.75" customHeight="1" x14ac:dyDescent="0.2">
      <c r="B104" s="339" t="s">
        <v>33</v>
      </c>
      <c r="C104" s="339"/>
      <c r="D104" s="339"/>
      <c r="E104" s="339"/>
      <c r="F104" s="339"/>
      <c r="G104" s="339"/>
      <c r="H104" s="339"/>
      <c r="I104" s="339"/>
      <c r="J104" s="339"/>
      <c r="K104" s="339"/>
      <c r="L104" s="339"/>
    </row>
    <row r="105" spans="2:14" ht="29.25" customHeight="1" x14ac:dyDescent="0.2">
      <c r="B105" s="341" t="s">
        <v>34</v>
      </c>
      <c r="C105" s="341"/>
      <c r="D105" s="341"/>
      <c r="E105" s="341"/>
      <c r="F105" s="341"/>
      <c r="G105" s="341"/>
      <c r="H105" s="341"/>
      <c r="I105" s="341"/>
      <c r="J105" s="341"/>
      <c r="K105" s="341"/>
      <c r="L105" s="341"/>
    </row>
    <row r="106" spans="2:14" ht="28.5" customHeight="1" x14ac:dyDescent="0.2">
      <c r="B106" s="341" t="s">
        <v>35</v>
      </c>
      <c r="C106" s="341"/>
      <c r="D106" s="341"/>
      <c r="E106" s="341"/>
      <c r="F106" s="341"/>
      <c r="G106" s="341"/>
      <c r="H106" s="341"/>
      <c r="I106" s="341"/>
      <c r="J106" s="341"/>
      <c r="K106" s="341"/>
      <c r="L106" s="341"/>
    </row>
    <row r="107" spans="2:14" ht="12.75" x14ac:dyDescent="0.2">
      <c r="B107" s="117"/>
      <c r="C107" s="117"/>
      <c r="D107" s="117"/>
      <c r="E107" s="117"/>
      <c r="F107" s="117"/>
      <c r="G107" s="117"/>
      <c r="H107" s="117"/>
      <c r="I107" s="117"/>
      <c r="J107" s="117"/>
      <c r="K107" s="117"/>
      <c r="L107" s="117"/>
    </row>
    <row r="108" spans="2:14" ht="12.75" x14ac:dyDescent="0.2">
      <c r="B108" s="117"/>
      <c r="C108" s="117"/>
      <c r="D108" s="117"/>
      <c r="E108" s="117"/>
      <c r="F108" s="117"/>
      <c r="G108" s="117"/>
      <c r="H108" s="117"/>
      <c r="I108" s="117"/>
      <c r="J108" s="117"/>
      <c r="K108" s="117"/>
      <c r="L108" s="117"/>
    </row>
    <row r="109" spans="2:14" ht="15" customHeight="1" x14ac:dyDescent="0.2">
      <c r="L109" s="117"/>
    </row>
    <row r="110" spans="2:14" x14ac:dyDescent="0.2">
      <c r="I110" s="2"/>
      <c r="L110" s="3"/>
    </row>
  </sheetData>
  <sheetProtection selectLockedCells="1" selectUnlockedCells="1"/>
  <mergeCells count="307">
    <mergeCell ref="J102:K102"/>
    <mergeCell ref="J101:K101"/>
    <mergeCell ref="J100:K100"/>
    <mergeCell ref="J99:K99"/>
    <mergeCell ref="J98:K98"/>
    <mergeCell ref="J97:K97"/>
    <mergeCell ref="J96:K96"/>
    <mergeCell ref="L102:M102"/>
    <mergeCell ref="L101:M101"/>
    <mergeCell ref="L100:M100"/>
    <mergeCell ref="L99:M99"/>
    <mergeCell ref="L98:M98"/>
    <mergeCell ref="L97:M97"/>
    <mergeCell ref="L96:M96"/>
    <mergeCell ref="H102:I102"/>
    <mergeCell ref="H101:I101"/>
    <mergeCell ref="H100:I100"/>
    <mergeCell ref="H99:I99"/>
    <mergeCell ref="H98:I98"/>
    <mergeCell ref="H97:I97"/>
    <mergeCell ref="H96:I96"/>
    <mergeCell ref="H95:I95"/>
    <mergeCell ref="H94:I94"/>
    <mergeCell ref="F102:G102"/>
    <mergeCell ref="F101:G101"/>
    <mergeCell ref="F100:G100"/>
    <mergeCell ref="F99:G99"/>
    <mergeCell ref="F98:G98"/>
    <mergeCell ref="F97:G97"/>
    <mergeCell ref="F96:G96"/>
    <mergeCell ref="F95:G95"/>
    <mergeCell ref="F94:G94"/>
    <mergeCell ref="X3:Y3"/>
    <mergeCell ref="G25:G27"/>
    <mergeCell ref="H25:H27"/>
    <mergeCell ref="B5:Y5"/>
    <mergeCell ref="X6:Y6"/>
    <mergeCell ref="B10:B13"/>
    <mergeCell ref="C10:C13"/>
    <mergeCell ref="H10:H13"/>
    <mergeCell ref="E10:E13"/>
    <mergeCell ref="B9:Y9"/>
    <mergeCell ref="D10:D13"/>
    <mergeCell ref="G10:G13"/>
    <mergeCell ref="J12:J13"/>
    <mergeCell ref="T10:Y10"/>
    <mergeCell ref="N10:Q11"/>
    <mergeCell ref="Y12:Y13"/>
    <mergeCell ref="X12:X13"/>
    <mergeCell ref="W12:W13"/>
    <mergeCell ref="V12:V13"/>
    <mergeCell ref="U11:U13"/>
    <mergeCell ref="T11:T13"/>
    <mergeCell ref="S17:S18"/>
    <mergeCell ref="R17:R18"/>
    <mergeCell ref="Q17:Q18"/>
    <mergeCell ref="B83:I83"/>
    <mergeCell ref="B66:B67"/>
    <mergeCell ref="B68:B69"/>
    <mergeCell ref="G74:G77"/>
    <mergeCell ref="H74:H77"/>
    <mergeCell ref="E68:E69"/>
    <mergeCell ref="F74:F77"/>
    <mergeCell ref="D70:H70"/>
    <mergeCell ref="U1:Y1"/>
    <mergeCell ref="Y66:Y69"/>
    <mergeCell ref="D66:D67"/>
    <mergeCell ref="T60:T61"/>
    <mergeCell ref="U60:U61"/>
    <mergeCell ref="D56:H56"/>
    <mergeCell ref="T56:Y56"/>
    <mergeCell ref="H35:H40"/>
    <mergeCell ref="G60:G61"/>
    <mergeCell ref="F60:F61"/>
    <mergeCell ref="E60:E61"/>
    <mergeCell ref="D60:D61"/>
    <mergeCell ref="D49:D53"/>
    <mergeCell ref="X66:X69"/>
    <mergeCell ref="Y60:Y61"/>
    <mergeCell ref="V60:V61"/>
    <mergeCell ref="H85:I85"/>
    <mergeCell ref="F93:G93"/>
    <mergeCell ref="F92:G92"/>
    <mergeCell ref="F91:G91"/>
    <mergeCell ref="H93:I93"/>
    <mergeCell ref="H92:I92"/>
    <mergeCell ref="H91:I91"/>
    <mergeCell ref="J93:K93"/>
    <mergeCell ref="J92:K92"/>
    <mergeCell ref="J91:K91"/>
    <mergeCell ref="L93:M93"/>
    <mergeCell ref="L92:M92"/>
    <mergeCell ref="L91:M91"/>
    <mergeCell ref="L87:M90"/>
    <mergeCell ref="B99:E99"/>
    <mergeCell ref="B92:E92"/>
    <mergeCell ref="B93:E93"/>
    <mergeCell ref="B94:E94"/>
    <mergeCell ref="B100:E100"/>
    <mergeCell ref="F87:G90"/>
    <mergeCell ref="H87:I90"/>
    <mergeCell ref="J87:K90"/>
    <mergeCell ref="B95:E95"/>
    <mergeCell ref="B96:E96"/>
    <mergeCell ref="J95:K95"/>
    <mergeCell ref="J94:K94"/>
    <mergeCell ref="L95:M95"/>
    <mergeCell ref="L94:M94"/>
    <mergeCell ref="B101:E101"/>
    <mergeCell ref="B104:L104"/>
    <mergeCell ref="L85:N85"/>
    <mergeCell ref="B105:L105"/>
    <mergeCell ref="B106:L106"/>
    <mergeCell ref="S10:S13"/>
    <mergeCell ref="Q12:Q13"/>
    <mergeCell ref="K12:L12"/>
    <mergeCell ref="I10:I13"/>
    <mergeCell ref="N12:N13"/>
    <mergeCell ref="R10:R13"/>
    <mergeCell ref="E17:E18"/>
    <mergeCell ref="D16:Y16"/>
    <mergeCell ref="T41:Y41"/>
    <mergeCell ref="C58:Y58"/>
    <mergeCell ref="C46:H46"/>
    <mergeCell ref="D48:Y48"/>
    <mergeCell ref="B102:E102"/>
    <mergeCell ref="B87:E90"/>
    <mergeCell ref="B91:E91"/>
    <mergeCell ref="C15:Y15"/>
    <mergeCell ref="B97:E97"/>
    <mergeCell ref="B98:E98"/>
    <mergeCell ref="B32:B40"/>
    <mergeCell ref="Z9:Z81"/>
    <mergeCell ref="C80:H80"/>
    <mergeCell ref="V11:Y11"/>
    <mergeCell ref="T80:Y80"/>
    <mergeCell ref="O12:P12"/>
    <mergeCell ref="J10:M11"/>
    <mergeCell ref="M12:M13"/>
    <mergeCell ref="B14:Y14"/>
    <mergeCell ref="F10:F13"/>
    <mergeCell ref="C29:H29"/>
    <mergeCell ref="E25:E27"/>
    <mergeCell ref="D25:D27"/>
    <mergeCell ref="C25:C27"/>
    <mergeCell ref="I25:I27"/>
    <mergeCell ref="F25:F27"/>
    <mergeCell ref="T29:Y29"/>
    <mergeCell ref="C30:Y30"/>
    <mergeCell ref="D31:Y31"/>
    <mergeCell ref="D65:Y65"/>
    <mergeCell ref="T28:Y28"/>
    <mergeCell ref="D28:H28"/>
    <mergeCell ref="T62:Y62"/>
    <mergeCell ref="B54:B55"/>
    <mergeCell ref="W60:W61"/>
    <mergeCell ref="J25:J27"/>
    <mergeCell ref="S25:S27"/>
    <mergeCell ref="R25:R27"/>
    <mergeCell ref="Q25:Q27"/>
    <mergeCell ref="P25:P27"/>
    <mergeCell ref="O25:O27"/>
    <mergeCell ref="N25:N27"/>
    <mergeCell ref="M25:M27"/>
    <mergeCell ref="L25:L27"/>
    <mergeCell ref="K25:K27"/>
    <mergeCell ref="D78:H78"/>
    <mergeCell ref="E66:E67"/>
    <mergeCell ref="C49:C53"/>
    <mergeCell ref="X60:X61"/>
    <mergeCell ref="E49:E53"/>
    <mergeCell ref="T78:Y78"/>
    <mergeCell ref="C79:H79"/>
    <mergeCell ref="T79:Y79"/>
    <mergeCell ref="T70:Y70"/>
    <mergeCell ref="C66:C67"/>
    <mergeCell ref="E54:E55"/>
    <mergeCell ref="C60:C61"/>
    <mergeCell ref="C64:Y64"/>
    <mergeCell ref="C63:H63"/>
    <mergeCell ref="T63:Y63"/>
    <mergeCell ref="H60:H61"/>
    <mergeCell ref="C57:H57"/>
    <mergeCell ref="T57:Y57"/>
    <mergeCell ref="D59:Y59"/>
    <mergeCell ref="S50:S53"/>
    <mergeCell ref="C71:H71"/>
    <mergeCell ref="T71:Y71"/>
    <mergeCell ref="D68:D69"/>
    <mergeCell ref="C68:C69"/>
    <mergeCell ref="B25:B27"/>
    <mergeCell ref="D17:D24"/>
    <mergeCell ref="C17:C24"/>
    <mergeCell ref="B17:B24"/>
    <mergeCell ref="H23:H24"/>
    <mergeCell ref="G23:G24"/>
    <mergeCell ref="F23:F24"/>
    <mergeCell ref="E23:E24"/>
    <mergeCell ref="F66:F69"/>
    <mergeCell ref="H49:H55"/>
    <mergeCell ref="G49:G55"/>
    <mergeCell ref="F49:F55"/>
    <mergeCell ref="H66:H69"/>
    <mergeCell ref="G66:G69"/>
    <mergeCell ref="F17:F22"/>
    <mergeCell ref="E21:E22"/>
    <mergeCell ref="C32:C40"/>
    <mergeCell ref="D32:D40"/>
    <mergeCell ref="G35:G40"/>
    <mergeCell ref="B43:B44"/>
    <mergeCell ref="C43:C44"/>
    <mergeCell ref="D43:D44"/>
    <mergeCell ref="T46:Y46"/>
    <mergeCell ref="G32:G34"/>
    <mergeCell ref="H32:H34"/>
    <mergeCell ref="F35:F40"/>
    <mergeCell ref="E32:E40"/>
    <mergeCell ref="F32:F34"/>
    <mergeCell ref="D41:H41"/>
    <mergeCell ref="S35:S40"/>
    <mergeCell ref="R35:R40"/>
    <mergeCell ref="Q35:Q40"/>
    <mergeCell ref="P35:P40"/>
    <mergeCell ref="O35:O40"/>
    <mergeCell ref="N35:N40"/>
    <mergeCell ref="M35:M40"/>
    <mergeCell ref="L35:L40"/>
    <mergeCell ref="K35:K40"/>
    <mergeCell ref="T45:Y45"/>
    <mergeCell ref="E43:E44"/>
    <mergeCell ref="F43:F44"/>
    <mergeCell ref="G43:G44"/>
    <mergeCell ref="H43:H44"/>
    <mergeCell ref="B74:B77"/>
    <mergeCell ref="C74:C77"/>
    <mergeCell ref="D74:D77"/>
    <mergeCell ref="B60:B61"/>
    <mergeCell ref="C54:C55"/>
    <mergeCell ref="D54:D55"/>
    <mergeCell ref="D62:H62"/>
    <mergeCell ref="B49:B53"/>
    <mergeCell ref="C72:Y72"/>
    <mergeCell ref="D73:Y73"/>
    <mergeCell ref="T66:T69"/>
    <mergeCell ref="U66:U69"/>
    <mergeCell ref="V66:V69"/>
    <mergeCell ref="W66:W69"/>
    <mergeCell ref="Y74:Y75"/>
    <mergeCell ref="X74:X75"/>
    <mergeCell ref="W74:W75"/>
    <mergeCell ref="Y76:Y77"/>
    <mergeCell ref="X76:X77"/>
    <mergeCell ref="W76:W77"/>
    <mergeCell ref="V76:V77"/>
    <mergeCell ref="U76:U77"/>
    <mergeCell ref="T76:T77"/>
    <mergeCell ref="I50:I53"/>
    <mergeCell ref="R50:R53"/>
    <mergeCell ref="Q50:Q53"/>
    <mergeCell ref="P50:P53"/>
    <mergeCell ref="O50:O53"/>
    <mergeCell ref="N50:N53"/>
    <mergeCell ref="M50:M53"/>
    <mergeCell ref="L50:L53"/>
    <mergeCell ref="K50:K53"/>
    <mergeCell ref="J50:J53"/>
    <mergeCell ref="Y17:Y18"/>
    <mergeCell ref="X17:X18"/>
    <mergeCell ref="W17:W18"/>
    <mergeCell ref="V17:V18"/>
    <mergeCell ref="U17:U18"/>
    <mergeCell ref="T17:T18"/>
    <mergeCell ref="V74:V75"/>
    <mergeCell ref="U74:U75"/>
    <mergeCell ref="T74:T75"/>
    <mergeCell ref="C47:Y47"/>
    <mergeCell ref="J35:J40"/>
    <mergeCell ref="I35:I40"/>
    <mergeCell ref="Y33:Y34"/>
    <mergeCell ref="X33:X34"/>
    <mergeCell ref="W33:W34"/>
    <mergeCell ref="V33:V34"/>
    <mergeCell ref="U33:U34"/>
    <mergeCell ref="T33:T34"/>
    <mergeCell ref="D42:Y42"/>
    <mergeCell ref="D45:H45"/>
    <mergeCell ref="J21:J22"/>
    <mergeCell ref="I21:I22"/>
    <mergeCell ref="H17:H22"/>
    <mergeCell ref="G17:G22"/>
    <mergeCell ref="N17:N18"/>
    <mergeCell ref="M17:M18"/>
    <mergeCell ref="L17:L18"/>
    <mergeCell ref="K17:K18"/>
    <mergeCell ref="J17:J18"/>
    <mergeCell ref="I17:I18"/>
    <mergeCell ref="S21:S22"/>
    <mergeCell ref="R21:R22"/>
    <mergeCell ref="Q21:Q22"/>
    <mergeCell ref="P21:P22"/>
    <mergeCell ref="O21:O22"/>
    <mergeCell ref="N21:N22"/>
    <mergeCell ref="M21:M22"/>
    <mergeCell ref="L21:L22"/>
    <mergeCell ref="K21:K22"/>
    <mergeCell ref="P17:P18"/>
    <mergeCell ref="O17:O18"/>
  </mergeCells>
  <pageMargins left="0.39370078740157483" right="0.39370078740157483" top="0.59055118110236215" bottom="0.39370078740157483" header="0.31496062992125984" footer="0.31496062992125984"/>
  <pageSetup paperSize="9" scale="70" firstPageNumber="0" orientation="landscape" r:id="rId1"/>
  <headerFooter alignWithMargins="0"/>
  <rowBreaks count="2" manualBreakCount="2">
    <brk id="24" min="1" max="24" man="1"/>
    <brk id="82" min="1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Įvardinti diapazonai</vt:lpstr>
      </vt:variant>
      <vt:variant>
        <vt:i4>1</vt:i4>
      </vt:variant>
    </vt:vector>
  </HeadingPairs>
  <TitlesOfParts>
    <vt:vector size="2" baseType="lpstr">
      <vt:lpstr>2 lentele tūkst.Eur</vt:lpstr>
      <vt:lpstr>'2 lentele tūkst.Eur'!Print_Area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Dovile</dc:creator>
  <cp:lastModifiedBy>Gintarė Navickienė</cp:lastModifiedBy>
  <cp:lastPrinted>2020-02-10T14:42:14Z</cp:lastPrinted>
  <dcterms:created xsi:type="dcterms:W3CDTF">2012-09-04T10:49:59Z</dcterms:created>
  <dcterms:modified xsi:type="dcterms:W3CDTF">2020-02-10T14:42:16Z</dcterms:modified>
</cp:coreProperties>
</file>