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taisyti (2)\"/>
    </mc:Choice>
  </mc:AlternateContent>
  <bookViews>
    <workbookView xWindow="0" yWindow="0" windowWidth="21570" windowHeight="8160"/>
  </bookViews>
  <sheets>
    <sheet name="Lapas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4" i="1" l="1"/>
  <c r="M144" i="1"/>
  <c r="N144" i="1"/>
  <c r="O144" i="1"/>
  <c r="T144" i="1"/>
  <c r="U144" i="1"/>
  <c r="V144" i="1"/>
  <c r="W144" i="1"/>
  <c r="X144" i="1"/>
  <c r="Z144" i="1"/>
  <c r="AB144" i="1"/>
  <c r="AC144" i="1"/>
  <c r="AD144" i="1"/>
  <c r="AE144" i="1"/>
  <c r="AJ144" i="1"/>
  <c r="AK144" i="1"/>
  <c r="AL144" i="1"/>
  <c r="AM144" i="1"/>
  <c r="AN144" i="1"/>
  <c r="AP144" i="1"/>
  <c r="AR144" i="1"/>
  <c r="AS144" i="1"/>
  <c r="AT144" i="1"/>
  <c r="AU144" i="1"/>
  <c r="AZ144" i="1"/>
  <c r="BA144" i="1"/>
  <c r="BB144" i="1"/>
  <c r="BC144" i="1"/>
  <c r="BD144" i="1"/>
  <c r="BF144" i="1"/>
  <c r="BH144" i="1"/>
  <c r="BI144" i="1"/>
  <c r="BJ144" i="1"/>
  <c r="BK144" i="1"/>
  <c r="BP144" i="1"/>
  <c r="BQ144" i="1"/>
  <c r="BR144" i="1"/>
  <c r="BS144" i="1"/>
  <c r="L96" i="1"/>
  <c r="M96" i="1"/>
  <c r="T96" i="1"/>
  <c r="U96" i="1"/>
  <c r="V96" i="1"/>
  <c r="W96" i="1"/>
  <c r="X96" i="1"/>
  <c r="Z96" i="1"/>
  <c r="AB96" i="1"/>
  <c r="AC96" i="1"/>
  <c r="AE96" i="1"/>
  <c r="AJ96" i="1"/>
  <c r="AK96" i="1"/>
  <c r="AL96" i="1"/>
  <c r="AM96" i="1"/>
  <c r="AN96" i="1"/>
  <c r="AP96" i="1"/>
  <c r="AQ96" i="1"/>
  <c r="AR96" i="1"/>
  <c r="AS96" i="1"/>
  <c r="AU96" i="1"/>
  <c r="AZ96" i="1"/>
  <c r="BA96" i="1"/>
  <c r="BB96" i="1"/>
  <c r="BC96" i="1"/>
  <c r="BD96" i="1"/>
  <c r="BE96" i="1"/>
  <c r="BF96" i="1"/>
  <c r="BH96" i="1"/>
  <c r="BI96" i="1"/>
  <c r="BK96" i="1"/>
  <c r="BP96" i="1"/>
  <c r="BQ96" i="1"/>
  <c r="BR96" i="1"/>
  <c r="BS96" i="1"/>
  <c r="Z95" i="1"/>
  <c r="AJ95" i="1"/>
  <c r="AK95" i="1"/>
  <c r="AL95" i="1"/>
  <c r="AM95" i="1"/>
  <c r="AP95" i="1"/>
  <c r="AZ95" i="1"/>
  <c r="BA95" i="1"/>
  <c r="BB95" i="1"/>
  <c r="BC95" i="1"/>
  <c r="BF95" i="1"/>
  <c r="BP95" i="1"/>
  <c r="BQ95" i="1"/>
  <c r="BR95" i="1"/>
  <c r="BS95" i="1"/>
  <c r="H96" i="1" l="1"/>
  <c r="AK22" i="1" l="1"/>
  <c r="AJ22" i="1"/>
  <c r="L92" i="1" l="1"/>
  <c r="V92" i="1"/>
  <c r="W92" i="1"/>
  <c r="AB92" i="1"/>
  <c r="AL92" i="1"/>
  <c r="AM92" i="1"/>
  <c r="AR92" i="1"/>
  <c r="BB92" i="1"/>
  <c r="BC92" i="1"/>
  <c r="BH92" i="1"/>
  <c r="BR92" i="1"/>
  <c r="BS92" i="1"/>
  <c r="L77" i="1"/>
  <c r="T77" i="1"/>
  <c r="U77" i="1"/>
  <c r="V77" i="1"/>
  <c r="W77" i="1"/>
  <c r="X77" i="1"/>
  <c r="AB77" i="1"/>
  <c r="AJ77" i="1"/>
  <c r="AK77" i="1"/>
  <c r="AL77" i="1"/>
  <c r="AM77" i="1"/>
  <c r="AN77" i="1"/>
  <c r="AR77" i="1"/>
  <c r="AZ77" i="1"/>
  <c r="BA77" i="1"/>
  <c r="BB77" i="1"/>
  <c r="BC77" i="1"/>
  <c r="BD77" i="1"/>
  <c r="BH77" i="1"/>
  <c r="BP77" i="1"/>
  <c r="BQ77" i="1"/>
  <c r="BR77" i="1"/>
  <c r="BS77" i="1"/>
  <c r="H77" i="1"/>
  <c r="M61" i="1"/>
  <c r="T61" i="1"/>
  <c r="U61" i="1"/>
  <c r="V61" i="1"/>
  <c r="W61" i="1"/>
  <c r="X61" i="1"/>
  <c r="AC61" i="1"/>
  <c r="AI61" i="1"/>
  <c r="AJ61" i="1"/>
  <c r="AK61" i="1"/>
  <c r="AL61" i="1"/>
  <c r="AM61" i="1"/>
  <c r="AN61" i="1"/>
  <c r="AS61" i="1"/>
  <c r="AZ61" i="1"/>
  <c r="BA61" i="1"/>
  <c r="BB61" i="1"/>
  <c r="BC61" i="1"/>
  <c r="BD61" i="1"/>
  <c r="BI61" i="1"/>
  <c r="BP61" i="1"/>
  <c r="BQ61" i="1"/>
  <c r="BR61" i="1"/>
  <c r="BS61" i="1"/>
  <c r="H61" i="1"/>
  <c r="L55" i="1"/>
  <c r="M55" i="1"/>
  <c r="V55" i="1"/>
  <c r="W55" i="1"/>
  <c r="AB55" i="1"/>
  <c r="AC55" i="1"/>
  <c r="AL55" i="1"/>
  <c r="AM55" i="1"/>
  <c r="AR55" i="1"/>
  <c r="AS55" i="1"/>
  <c r="BB55" i="1"/>
  <c r="BC55" i="1"/>
  <c r="BH55" i="1"/>
  <c r="BI55" i="1"/>
  <c r="BR55" i="1"/>
  <c r="BS55" i="1"/>
  <c r="M48" i="1"/>
  <c r="V48" i="1"/>
  <c r="W48" i="1"/>
  <c r="AC48" i="1"/>
  <c r="AL48" i="1"/>
  <c r="AM48" i="1"/>
  <c r="AS48" i="1"/>
  <c r="BB48" i="1"/>
  <c r="BC48" i="1"/>
  <c r="BI48" i="1"/>
  <c r="BP48" i="1"/>
  <c r="BQ48" i="1"/>
  <c r="BR48" i="1"/>
  <c r="BS48" i="1"/>
  <c r="M43" i="1"/>
  <c r="T43" i="1"/>
  <c r="U43" i="1"/>
  <c r="V43" i="1"/>
  <c r="W43" i="1"/>
  <c r="AC43" i="1"/>
  <c r="AJ43" i="1"/>
  <c r="AK43" i="1"/>
  <c r="AL43" i="1"/>
  <c r="AM43" i="1"/>
  <c r="AS43" i="1"/>
  <c r="AT43" i="1"/>
  <c r="AZ43" i="1"/>
  <c r="BA43" i="1"/>
  <c r="BB43" i="1"/>
  <c r="BC43" i="1"/>
  <c r="BI43" i="1"/>
  <c r="BP43" i="1"/>
  <c r="BQ43" i="1"/>
  <c r="BR43" i="1"/>
  <c r="BS43" i="1"/>
  <c r="AE35" i="1"/>
  <c r="AJ35" i="1"/>
  <c r="AL35" i="1"/>
  <c r="AR35" i="1"/>
  <c r="AU35" i="1"/>
  <c r="BD35" i="1"/>
  <c r="BE35" i="1"/>
  <c r="BF35" i="1"/>
  <c r="BG35" i="1"/>
  <c r="BI35" i="1"/>
  <c r="BJ35" i="1"/>
  <c r="BK35" i="1"/>
  <c r="BL35" i="1"/>
  <c r="BM35" i="1"/>
  <c r="BN35" i="1"/>
  <c r="BO35" i="1"/>
  <c r="BP35" i="1"/>
  <c r="BR35" i="1"/>
  <c r="L29" i="1"/>
  <c r="M29" i="1"/>
  <c r="T29" i="1"/>
  <c r="U29" i="1"/>
  <c r="V29" i="1"/>
  <c r="W29" i="1"/>
  <c r="AB29" i="1"/>
  <c r="AC29" i="1"/>
  <c r="AJ29" i="1"/>
  <c r="AK29" i="1"/>
  <c r="AL29" i="1"/>
  <c r="AM29" i="1"/>
  <c r="AR29" i="1"/>
  <c r="AS29" i="1"/>
  <c r="AZ29" i="1"/>
  <c r="BA29" i="1"/>
  <c r="BB29" i="1"/>
  <c r="BC29" i="1"/>
  <c r="BH29" i="1"/>
  <c r="BI29" i="1"/>
  <c r="BP29" i="1"/>
  <c r="BQ29" i="1"/>
  <c r="BR29" i="1"/>
  <c r="BS29" i="1"/>
  <c r="L24" i="1"/>
  <c r="T24" i="1"/>
  <c r="U24" i="1"/>
  <c r="V24" i="1"/>
  <c r="W24" i="1"/>
  <c r="X24" i="1"/>
  <c r="AB24" i="1"/>
  <c r="AJ24" i="1"/>
  <c r="AK24" i="1"/>
  <c r="AL24" i="1"/>
  <c r="AM24" i="1"/>
  <c r="AN24" i="1"/>
  <c r="AR24" i="1"/>
  <c r="AZ24" i="1"/>
  <c r="BA24" i="1"/>
  <c r="BB24" i="1"/>
  <c r="BC24" i="1"/>
  <c r="BD24" i="1"/>
  <c r="BH24" i="1"/>
  <c r="BP24" i="1"/>
  <c r="BQ24" i="1"/>
  <c r="BR24" i="1"/>
  <c r="BS24" i="1"/>
  <c r="H24" i="1"/>
  <c r="L19" i="1"/>
  <c r="T19" i="1"/>
  <c r="U19" i="1"/>
  <c r="V19" i="1"/>
  <c r="W19" i="1"/>
  <c r="X19" i="1"/>
  <c r="AB19" i="1"/>
  <c r="AJ19" i="1"/>
  <c r="AK19" i="1"/>
  <c r="AL19" i="1"/>
  <c r="AM19" i="1"/>
  <c r="AN19" i="1"/>
  <c r="AR19" i="1"/>
  <c r="AZ19" i="1"/>
  <c r="BA19" i="1"/>
  <c r="BB19" i="1"/>
  <c r="BC19" i="1"/>
  <c r="BD19" i="1"/>
  <c r="BH19" i="1"/>
  <c r="BP19" i="1"/>
  <c r="BQ19" i="1"/>
  <c r="BR19" i="1"/>
  <c r="BS19" i="1"/>
  <c r="H19" i="1"/>
  <c r="BA31" i="1"/>
  <c r="BA35" i="1" s="1"/>
  <c r="AZ31" i="1"/>
  <c r="T32" i="1"/>
  <c r="U32" i="1"/>
  <c r="V32" i="1"/>
  <c r="V35" i="1" s="1"/>
  <c r="W32" i="1"/>
  <c r="W35" i="1" s="1"/>
  <c r="AB32" i="1"/>
  <c r="AB35" i="1" s="1"/>
  <c r="AJ32" i="1"/>
  <c r="AK32" i="1"/>
  <c r="AK35" i="1" s="1"/>
  <c r="AL32" i="1"/>
  <c r="AM32" i="1"/>
  <c r="AM35" i="1" s="1"/>
  <c r="AR32" i="1"/>
  <c r="AZ32" i="1"/>
  <c r="AZ35" i="1" s="1"/>
  <c r="BA32" i="1"/>
  <c r="BB32" i="1"/>
  <c r="BB35" i="1" s="1"/>
  <c r="BC32" i="1"/>
  <c r="BC35" i="1" s="1"/>
  <c r="BH32" i="1"/>
  <c r="BH35" i="1" s="1"/>
  <c r="BP32" i="1"/>
  <c r="BQ32" i="1"/>
  <c r="BQ35" i="1" s="1"/>
  <c r="BR32" i="1"/>
  <c r="BS32" i="1"/>
  <c r="BS35" i="1" s="1"/>
  <c r="L32" i="1"/>
  <c r="L35" i="1" s="1"/>
  <c r="L112" i="1" l="1"/>
  <c r="T112" i="1"/>
  <c r="U112" i="1"/>
  <c r="V112" i="1"/>
  <c r="W112" i="1"/>
  <c r="AB112" i="1"/>
  <c r="AJ112" i="1"/>
  <c r="AK112" i="1"/>
  <c r="AL112" i="1"/>
  <c r="AM112" i="1"/>
  <c r="Z115" i="1"/>
  <c r="AK115" i="1"/>
  <c r="AL115" i="1"/>
  <c r="AM115" i="1"/>
  <c r="AP115" i="1"/>
  <c r="BA115" i="1"/>
  <c r="BB115" i="1"/>
  <c r="BF115" i="1"/>
  <c r="BQ115" i="1"/>
  <c r="BR115" i="1"/>
  <c r="BP114" i="1"/>
  <c r="BS114" i="1" s="1"/>
  <c r="BS115" i="1" s="1"/>
  <c r="AJ114" i="1"/>
  <c r="AJ115" i="1" s="1"/>
  <c r="BP115" i="1" l="1"/>
  <c r="M142" i="1"/>
  <c r="M143" i="1" s="1"/>
  <c r="O142" i="1"/>
  <c r="O143" i="1" s="1"/>
  <c r="V142" i="1"/>
  <c r="V143" i="1" s="1"/>
  <c r="W142" i="1"/>
  <c r="W143" i="1" s="1"/>
  <c r="AC142" i="1"/>
  <c r="AC143" i="1" s="1"/>
  <c r="AE142" i="1"/>
  <c r="AE143" i="1" s="1"/>
  <c r="AL142" i="1"/>
  <c r="AL143" i="1" s="1"/>
  <c r="AM142" i="1"/>
  <c r="AM143" i="1" s="1"/>
  <c r="AS142" i="1"/>
  <c r="AS143" i="1" s="1"/>
  <c r="AU142" i="1"/>
  <c r="AU143" i="1" s="1"/>
  <c r="BB142" i="1"/>
  <c r="BB143" i="1" s="1"/>
  <c r="BC142" i="1"/>
  <c r="BC143" i="1" s="1"/>
  <c r="BI142" i="1"/>
  <c r="BI143" i="1" s="1"/>
  <c r="BK142" i="1"/>
  <c r="BK143" i="1" s="1"/>
  <c r="BR142" i="1"/>
  <c r="BR143" i="1" s="1"/>
  <c r="BS142" i="1"/>
  <c r="BS143" i="1" s="1"/>
  <c r="BP82" i="1"/>
  <c r="BQ82" i="1" s="1"/>
  <c r="AZ82" i="1"/>
  <c r="BA82" i="1" s="1"/>
  <c r="AJ82" i="1"/>
  <c r="AK82" i="1" s="1"/>
  <c r="T82" i="1"/>
  <c r="U82" i="1" s="1"/>
  <c r="L80" i="1"/>
  <c r="T80" i="1"/>
  <c r="U80" i="1"/>
  <c r="V80" i="1"/>
  <c r="W80" i="1"/>
  <c r="AB80" i="1"/>
  <c r="AJ80" i="1"/>
  <c r="AK80" i="1"/>
  <c r="AL80" i="1"/>
  <c r="AM80" i="1"/>
  <c r="AR80" i="1"/>
  <c r="AZ80" i="1"/>
  <c r="BA80" i="1"/>
  <c r="BB80" i="1"/>
  <c r="BC80" i="1"/>
  <c r="BH80" i="1"/>
  <c r="BP80" i="1"/>
  <c r="BQ80" i="1"/>
  <c r="BR80" i="1"/>
  <c r="BS80" i="1"/>
  <c r="L83" i="1" l="1"/>
  <c r="T83" i="1"/>
  <c r="U83" i="1"/>
  <c r="V83" i="1"/>
  <c r="W83" i="1"/>
  <c r="AB83" i="1"/>
  <c r="AJ83" i="1"/>
  <c r="AK83" i="1"/>
  <c r="AL83" i="1"/>
  <c r="AM83" i="1"/>
  <c r="AR83" i="1"/>
  <c r="AZ83" i="1"/>
  <c r="BA83" i="1"/>
  <c r="BB83" i="1"/>
  <c r="BC83" i="1"/>
  <c r="BH83" i="1"/>
  <c r="BP83" i="1"/>
  <c r="BQ83" i="1"/>
  <c r="BR83" i="1"/>
  <c r="BS83" i="1"/>
  <c r="L72" i="1"/>
  <c r="T72" i="1"/>
  <c r="U72" i="1"/>
  <c r="V72" i="1"/>
  <c r="W72" i="1"/>
  <c r="AB72" i="1"/>
  <c r="AJ72" i="1"/>
  <c r="AK72" i="1"/>
  <c r="AL72" i="1"/>
  <c r="AM72" i="1"/>
  <c r="AR72" i="1"/>
  <c r="AZ72" i="1"/>
  <c r="BA72" i="1"/>
  <c r="BB72" i="1"/>
  <c r="BC72" i="1"/>
  <c r="BH72" i="1"/>
  <c r="BP72" i="1"/>
  <c r="BQ72" i="1"/>
  <c r="BR72" i="1"/>
  <c r="BS72" i="1"/>
  <c r="X69" i="1"/>
  <c r="AN69" i="1"/>
  <c r="BD69" i="1"/>
  <c r="H69" i="1"/>
  <c r="X65" i="1"/>
  <c r="AN65" i="1"/>
  <c r="BD65" i="1"/>
  <c r="H65" i="1"/>
  <c r="BP139" i="1" l="1"/>
  <c r="AZ139" i="1"/>
  <c r="AZ142" i="1" s="1"/>
  <c r="AZ143" i="1" s="1"/>
  <c r="AJ139" i="1"/>
  <c r="BP128" i="1"/>
  <c r="BQ128" i="1" s="1"/>
  <c r="BQ135" i="1" s="1"/>
  <c r="BQ136" i="1" s="1"/>
  <c r="L135" i="1"/>
  <c r="L136" i="1" s="1"/>
  <c r="O135" i="1"/>
  <c r="O136" i="1" s="1"/>
  <c r="U135" i="1"/>
  <c r="U136" i="1" s="1"/>
  <c r="V135" i="1"/>
  <c r="V136" i="1" s="1"/>
  <c r="W135" i="1"/>
  <c r="W136" i="1" s="1"/>
  <c r="AB135" i="1"/>
  <c r="AB136" i="1" s="1"/>
  <c r="AE135" i="1"/>
  <c r="AE136" i="1" s="1"/>
  <c r="AJ135" i="1"/>
  <c r="AJ136" i="1" s="1"/>
  <c r="AL135" i="1"/>
  <c r="AL136" i="1" s="1"/>
  <c r="AM135" i="1"/>
  <c r="AM136" i="1" s="1"/>
  <c r="AR135" i="1"/>
  <c r="AR136" i="1" s="1"/>
  <c r="AU135" i="1"/>
  <c r="AU136" i="1" s="1"/>
  <c r="BB135" i="1"/>
  <c r="BB136" i="1" s="1"/>
  <c r="BC135" i="1"/>
  <c r="BC136" i="1" s="1"/>
  <c r="BH135" i="1"/>
  <c r="BH136" i="1" s="1"/>
  <c r="BK135" i="1"/>
  <c r="BK136" i="1" s="1"/>
  <c r="BR135" i="1"/>
  <c r="BR136" i="1" s="1"/>
  <c r="BS135" i="1"/>
  <c r="BS136" i="1" s="1"/>
  <c r="BA139" i="1" l="1"/>
  <c r="BA142" i="1" s="1"/>
  <c r="BA143" i="1" s="1"/>
  <c r="BP135" i="1"/>
  <c r="BP136" i="1" s="1"/>
  <c r="BQ139" i="1"/>
  <c r="BQ142" i="1" s="1"/>
  <c r="BQ143" i="1" s="1"/>
  <c r="BP142" i="1"/>
  <c r="BP143" i="1" s="1"/>
  <c r="AK139" i="1"/>
  <c r="AK142" i="1" s="1"/>
  <c r="AK143" i="1" s="1"/>
  <c r="AJ142" i="1"/>
  <c r="AJ143" i="1" s="1"/>
  <c r="AZ128" i="1" l="1"/>
  <c r="AK128" i="1"/>
  <c r="AK135" i="1" s="1"/>
  <c r="AK136" i="1" s="1"/>
  <c r="T128" i="1"/>
  <c r="T135" i="1" s="1"/>
  <c r="T136" i="1" s="1"/>
  <c r="M124" i="1"/>
  <c r="M125" i="1" s="1"/>
  <c r="T124" i="1"/>
  <c r="T125" i="1" s="1"/>
  <c r="V124" i="1"/>
  <c r="V125" i="1" s="1"/>
  <c r="W124" i="1"/>
  <c r="W125" i="1" s="1"/>
  <c r="AC124" i="1"/>
  <c r="AC125" i="1" s="1"/>
  <c r="AL124" i="1"/>
  <c r="AL125" i="1" s="1"/>
  <c r="AM124" i="1"/>
  <c r="AM125" i="1" s="1"/>
  <c r="AS124" i="1"/>
  <c r="AS125" i="1" s="1"/>
  <c r="BB124" i="1"/>
  <c r="BB125" i="1" s="1"/>
  <c r="BC124" i="1"/>
  <c r="BC125" i="1" s="1"/>
  <c r="BI124" i="1"/>
  <c r="BI125" i="1" s="1"/>
  <c r="BR124" i="1"/>
  <c r="BR125" i="1" s="1"/>
  <c r="BS124" i="1"/>
  <c r="BS125" i="1" s="1"/>
  <c r="BA128" i="1" l="1"/>
  <c r="BA135" i="1" s="1"/>
  <c r="BA136" i="1" s="1"/>
  <c r="AZ135" i="1"/>
  <c r="AZ136" i="1" s="1"/>
  <c r="BQ122" i="1"/>
  <c r="BQ124" i="1" s="1"/>
  <c r="BQ125" i="1" s="1"/>
  <c r="BP122" i="1"/>
  <c r="BP124" i="1" s="1"/>
  <c r="BP125" i="1" s="1"/>
  <c r="L118" i="1"/>
  <c r="N118" i="1"/>
  <c r="V118" i="1"/>
  <c r="W118" i="1"/>
  <c r="AB118" i="1"/>
  <c r="AD118" i="1"/>
  <c r="AJ118" i="1"/>
  <c r="AK118" i="1"/>
  <c r="AL118" i="1"/>
  <c r="AM118" i="1"/>
  <c r="AR118" i="1"/>
  <c r="BB118" i="1"/>
  <c r="BC118" i="1"/>
  <c r="BH118" i="1"/>
  <c r="BR118" i="1"/>
  <c r="BS118" i="1"/>
  <c r="BP117" i="1"/>
  <c r="BQ117" i="1" s="1"/>
  <c r="BQ118" i="1" s="1"/>
  <c r="AZ117" i="1"/>
  <c r="BA117" i="1" s="1"/>
  <c r="BA118" i="1" s="1"/>
  <c r="U117" i="1"/>
  <c r="U118" i="1" s="1"/>
  <c r="T117" i="1"/>
  <c r="T118" i="1" s="1"/>
  <c r="BC114" i="1"/>
  <c r="BC115" i="1" s="1"/>
  <c r="AZ114" i="1"/>
  <c r="AZ115" i="1" s="1"/>
  <c r="L106" i="1"/>
  <c r="T106" i="1"/>
  <c r="U106" i="1"/>
  <c r="V106" i="1"/>
  <c r="W106" i="1"/>
  <c r="AB106" i="1"/>
  <c r="AJ106" i="1"/>
  <c r="AK106" i="1"/>
  <c r="AL106" i="1"/>
  <c r="AM106" i="1"/>
  <c r="AR106" i="1"/>
  <c r="AZ106" i="1"/>
  <c r="BA106" i="1"/>
  <c r="BB106" i="1"/>
  <c r="BC106" i="1"/>
  <c r="BH106" i="1"/>
  <c r="BP106" i="1"/>
  <c r="BQ106" i="1"/>
  <c r="BR106" i="1"/>
  <c r="BS106" i="1"/>
  <c r="L109" i="1"/>
  <c r="T109" i="1"/>
  <c r="U109" i="1"/>
  <c r="V109" i="1"/>
  <c r="W109" i="1"/>
  <c r="AB109" i="1"/>
  <c r="AJ109" i="1"/>
  <c r="AK109" i="1"/>
  <c r="AL109" i="1"/>
  <c r="AM109" i="1"/>
  <c r="AZ109" i="1"/>
  <c r="BA109" i="1"/>
  <c r="BB109" i="1"/>
  <c r="BC109" i="1"/>
  <c r="BH109" i="1"/>
  <c r="BP109" i="1"/>
  <c r="BQ109" i="1"/>
  <c r="BR109" i="1"/>
  <c r="BS109" i="1"/>
  <c r="L103" i="1"/>
  <c r="N103" i="1"/>
  <c r="V103" i="1"/>
  <c r="W103" i="1"/>
  <c r="AB103" i="1"/>
  <c r="AD103" i="1"/>
  <c r="AL103" i="1"/>
  <c r="AM103" i="1"/>
  <c r="AR103" i="1"/>
  <c r="AT103" i="1"/>
  <c r="BB103" i="1"/>
  <c r="BC103" i="1"/>
  <c r="BH103" i="1"/>
  <c r="BJ103" i="1"/>
  <c r="BJ119" i="1" s="1"/>
  <c r="BR103" i="1"/>
  <c r="BS103" i="1"/>
  <c r="BQ102" i="1"/>
  <c r="BQ103" i="1" s="1"/>
  <c r="BP102" i="1"/>
  <c r="BP103" i="1" s="1"/>
  <c r="BA102" i="1"/>
  <c r="BA103" i="1" s="1"/>
  <c r="AZ102" i="1"/>
  <c r="AZ103" i="1" s="1"/>
  <c r="AK102" i="1"/>
  <c r="AK103" i="1" s="1"/>
  <c r="AJ102" i="1"/>
  <c r="AJ103" i="1" s="1"/>
  <c r="U102" i="1"/>
  <c r="U103" i="1" s="1"/>
  <c r="T102" i="1"/>
  <c r="T103" i="1" s="1"/>
  <c r="L100" i="1"/>
  <c r="N119" i="1"/>
  <c r="T100" i="1"/>
  <c r="U100" i="1"/>
  <c r="V100" i="1"/>
  <c r="W100" i="1"/>
  <c r="AB100" i="1"/>
  <c r="AJ100" i="1"/>
  <c r="AK100" i="1"/>
  <c r="AK119" i="1" s="1"/>
  <c r="AL100" i="1"/>
  <c r="AM100" i="1"/>
  <c r="AR100" i="1"/>
  <c r="AZ100" i="1"/>
  <c r="BA100" i="1"/>
  <c r="BB100" i="1"/>
  <c r="BC100" i="1"/>
  <c r="BH100" i="1"/>
  <c r="BP100" i="1"/>
  <c r="BQ100" i="1"/>
  <c r="BR100" i="1"/>
  <c r="BS100" i="1"/>
  <c r="H144" i="1"/>
  <c r="BA47" i="1"/>
  <c r="BA48" i="1" s="1"/>
  <c r="AZ47" i="1"/>
  <c r="AZ48" i="1" s="1"/>
  <c r="AJ47" i="1"/>
  <c r="AJ48" i="1" s="1"/>
  <c r="U47" i="1"/>
  <c r="T47" i="1"/>
  <c r="AR119" i="1" l="1"/>
  <c r="BS119" i="1"/>
  <c r="AM119" i="1"/>
  <c r="AB119" i="1"/>
  <c r="BA119" i="1"/>
  <c r="AL119" i="1"/>
  <c r="AD119" i="1"/>
  <c r="BR119" i="1"/>
  <c r="AJ119" i="1"/>
  <c r="BH119" i="1"/>
  <c r="AT119" i="1"/>
  <c r="BQ119" i="1"/>
  <c r="BB119" i="1"/>
  <c r="AK47" i="1"/>
  <c r="AK48" i="1" s="1"/>
  <c r="AZ118" i="1"/>
  <c r="AZ119" i="1" s="1"/>
  <c r="BP118" i="1"/>
  <c r="BP119" i="1" s="1"/>
  <c r="BC119" i="1"/>
  <c r="BA88" i="1" l="1"/>
  <c r="AZ88" i="1"/>
  <c r="AJ88" i="1"/>
  <c r="BP85" i="1"/>
  <c r="BP92" i="1" s="1"/>
  <c r="AZ85" i="1"/>
  <c r="AK85" i="1"/>
  <c r="AK92" i="1" s="1"/>
  <c r="AJ85" i="1"/>
  <c r="AJ92" i="1" s="1"/>
  <c r="T85" i="1"/>
  <c r="T92" i="1" s="1"/>
  <c r="AZ92" i="1" l="1"/>
  <c r="U85" i="1"/>
  <c r="U92" i="1" s="1"/>
  <c r="BA85" i="1"/>
  <c r="BA92" i="1" s="1"/>
  <c r="BQ85" i="1"/>
  <c r="BQ92" i="1" s="1"/>
  <c r="BP51" i="1" l="1"/>
  <c r="BP55" i="1" s="1"/>
  <c r="AZ51" i="1"/>
  <c r="AZ55" i="1" s="1"/>
  <c r="AJ51" i="1"/>
  <c r="AJ55" i="1" s="1"/>
  <c r="T51" i="1"/>
  <c r="T55" i="1" s="1"/>
  <c r="U45" i="1"/>
  <c r="U48" i="1" s="1"/>
  <c r="T45" i="1"/>
  <c r="T48" i="1" s="1"/>
  <c r="U51" i="1" l="1"/>
  <c r="U55" i="1" s="1"/>
  <c r="BA51" i="1"/>
  <c r="BA55" i="1" s="1"/>
  <c r="AK51" i="1"/>
  <c r="AK55" i="1" s="1"/>
  <c r="BQ51" i="1"/>
  <c r="BQ55" i="1" s="1"/>
  <c r="T139" i="1"/>
  <c r="BA122" i="1"/>
  <c r="AZ122" i="1"/>
  <c r="AK122" i="1"/>
  <c r="AJ122" i="1"/>
  <c r="U122" i="1"/>
  <c r="T142" i="1" l="1"/>
  <c r="T143" i="1" s="1"/>
  <c r="U124" i="1"/>
  <c r="U125" i="1" s="1"/>
  <c r="BA124" i="1"/>
  <c r="BA125" i="1" s="1"/>
  <c r="AJ124" i="1"/>
  <c r="AJ125" i="1" s="1"/>
  <c r="AK124" i="1"/>
  <c r="AK125" i="1" s="1"/>
  <c r="AZ124" i="1"/>
  <c r="AZ125" i="1" s="1"/>
  <c r="U139" i="1"/>
  <c r="U142" i="1" l="1"/>
  <c r="U143" i="1" s="1"/>
  <c r="BF119" i="1"/>
  <c r="AP119" i="1"/>
  <c r="Z119" i="1"/>
  <c r="W119" i="1"/>
  <c r="V119" i="1"/>
  <c r="U119" i="1"/>
  <c r="T119" i="1"/>
  <c r="L119" i="1"/>
  <c r="L37" i="1" l="1"/>
  <c r="L40" i="1" s="1"/>
  <c r="T37" i="1"/>
  <c r="T40" i="1" s="1"/>
  <c r="U37" i="1"/>
  <c r="U40" i="1" s="1"/>
  <c r="V37" i="1"/>
  <c r="V40" i="1" s="1"/>
  <c r="W37" i="1"/>
  <c r="W40" i="1" s="1"/>
  <c r="AB37" i="1"/>
  <c r="AB40" i="1" s="1"/>
  <c r="AJ37" i="1"/>
  <c r="AJ40" i="1" s="1"/>
  <c r="AK37" i="1"/>
  <c r="AK40" i="1" s="1"/>
  <c r="AL37" i="1"/>
  <c r="AL40" i="1" s="1"/>
  <c r="AM37" i="1"/>
  <c r="AM40" i="1" s="1"/>
  <c r="AR37" i="1"/>
  <c r="AR40" i="1" s="1"/>
  <c r="AZ37" i="1"/>
  <c r="AZ40" i="1" s="1"/>
  <c r="BA37" i="1"/>
  <c r="BA40" i="1" s="1"/>
  <c r="BB37" i="1"/>
  <c r="BB40" i="1" s="1"/>
  <c r="BC37" i="1"/>
  <c r="BC40" i="1" s="1"/>
  <c r="BH37" i="1"/>
  <c r="BH40" i="1" s="1"/>
  <c r="BP37" i="1"/>
  <c r="BP40" i="1" s="1"/>
  <c r="BQ37" i="1"/>
  <c r="BQ40" i="1" s="1"/>
  <c r="BR37" i="1"/>
  <c r="BR40" i="1" s="1"/>
  <c r="BS37" i="1"/>
  <c r="BS40" i="1" s="1"/>
  <c r="U31" i="1"/>
  <c r="U35" i="1" s="1"/>
  <c r="T31" i="1"/>
  <c r="T35" i="1" l="1"/>
</calcChain>
</file>

<file path=xl/comments1.xml><?xml version="1.0" encoding="utf-8"?>
<comments xmlns="http://schemas.openxmlformats.org/spreadsheetml/2006/main">
  <authors>
    <author>Vartotojas</author>
  </authors>
  <commentList>
    <comment ref="BO144" authorId="0" shapeId="0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<sst xmlns="http://schemas.openxmlformats.org/spreadsheetml/2006/main" count="713" uniqueCount="208">
  <si>
    <t>Programos tikslo kodas</t>
  </si>
  <si>
    <t>Uždavinio kodas</t>
  </si>
  <si>
    <t>Priemonės kodas</t>
  </si>
  <si>
    <t>Priemonės pavadinimas</t>
  </si>
  <si>
    <t>Funkcinės klasifikacijos kodas</t>
  </si>
  <si>
    <t>Priemonės vykdytojo kodas</t>
  </si>
  <si>
    <t>Uždavinio vertinimo kriterijus</t>
  </si>
  <si>
    <t>Lėšos pagal finansavimo šaltinius</t>
  </si>
  <si>
    <t>Savivaldybės biudžeto patvirtinti  asignavimai</t>
  </si>
  <si>
    <t>Numatomi Savivaldybės biudžeto  asignavimai</t>
  </si>
  <si>
    <t>Pavadinimas</t>
  </si>
  <si>
    <t>Metai</t>
  </si>
  <si>
    <t>Valstybės biudžetas</t>
  </si>
  <si>
    <t>Savivaldybės biudžetas</t>
  </si>
  <si>
    <t>ES lėšos</t>
  </si>
  <si>
    <t>Kitos lėšos</t>
  </si>
  <si>
    <t>Iš viso</t>
  </si>
  <si>
    <t>Išlaidoms</t>
  </si>
  <si>
    <t>Turtui įsigyti ir finansiniams įsipareigojimams vykdyti</t>
  </si>
  <si>
    <t>Valstybės biudžeto lėšos</t>
  </si>
  <si>
    <t>Kelių priežiūros ir plėtros programos lėšos</t>
  </si>
  <si>
    <t>VIP lėšos</t>
  </si>
  <si>
    <t>Privalomojo sveikatos draudimo lėšos</t>
  </si>
  <si>
    <t>Valstybės biudžeto spec. tikslinė dotacija</t>
  </si>
  <si>
    <t>Aplinkos apsaugos rėmimo spec. programa</t>
  </si>
  <si>
    <t>Biudžetinių įstaigų pajamos</t>
  </si>
  <si>
    <t>Paskolos lėšos</t>
  </si>
  <si>
    <t>Privatizavimo fondo lėšos</t>
  </si>
  <si>
    <t>Kiti finansavimo šaltiniai</t>
  </si>
  <si>
    <t>Iš jų - darbo užmokesčiui</t>
  </si>
  <si>
    <t>01</t>
  </si>
  <si>
    <t>Sudaryti sąlygas asmeniui (šeimai) ugdyti ir stiprinti gebėjimus ir galimybes savarankiškai spręsti savo socialines problemas, palaikyti socialinius ryšius su visuomene, taip pat padėti įveikti socialinę atskirtį</t>
  </si>
  <si>
    <t>Stiprinti neįgalių asmenų galimybes ir gebėjimus, didinti jų savarankiškumą</t>
  </si>
  <si>
    <t xml:space="preserve">Būsto pritaikymas žmonėms su negalia                                                                                                                                                                                 </t>
  </si>
  <si>
    <t>188718670</t>
  </si>
  <si>
    <t>A9</t>
  </si>
  <si>
    <t>02</t>
  </si>
  <si>
    <t>Administravimo išlaidų kompensavimas pritaikant būstą žmonėms su negalia</t>
  </si>
  <si>
    <t>188718528</t>
  </si>
  <si>
    <t>Iš viso uždaviniui</t>
  </si>
  <si>
    <t>Gerinti neįgaliųjų socialinę integraciją į bendruomenę</t>
  </si>
  <si>
    <t>Socialinės reabilitacijos paslaugų neįgaliesiems bendruomenėje projektų finansavimas</t>
  </si>
  <si>
    <t>Socialinės reabilitacijos paslaugų neįgaliesiems bendruomenėje projektų administravimo išlaidų kompensavimas</t>
  </si>
  <si>
    <t>03</t>
  </si>
  <si>
    <t>Užtikrinti socialinės globos teikimą asmenims su negalia</t>
  </si>
  <si>
    <t xml:space="preserve">                                  Iš viso uždaviniui</t>
  </si>
  <si>
    <t>04</t>
  </si>
  <si>
    <t>Socialinės globos  paslaugas teikiančių Rumbonių ir Pivašiūnų  globos namų  finansavimas</t>
  </si>
  <si>
    <t>Socialinės globos  paslaugų senyvo amžiaus asmenims kitų savivaldybių (valstybės) socialinių paslaugų įstaigose finansavimas</t>
  </si>
  <si>
    <t>05</t>
  </si>
  <si>
    <t>Mokėti pagalbos pinigus</t>
  </si>
  <si>
    <t>06</t>
  </si>
  <si>
    <t>Užtikrinti socialinės globos paslaugų teikimą vaikams, likusiems be tėvų globos</t>
  </si>
  <si>
    <t>Vaikams, likusiems be tėvų globos, socialinės globos paslaugų teikimo  globos įstaigose finansavimas</t>
  </si>
  <si>
    <t>Socialinės globos paslaugų šeimynose finansavimas</t>
  </si>
  <si>
    <t>Vaikų, kuriems suteikta socialinė globa, skaičius</t>
  </si>
  <si>
    <t>07</t>
  </si>
  <si>
    <t>Ugdyti ir formuoti visuomenei priimtinus socialinės rizikos šeimų socialinius įgūdžius</t>
  </si>
  <si>
    <t>Socialinės rizikos šeimų, gavusių socialinių įgūdžių ugdymo ir palaikymo paslaugas, skaičius</t>
  </si>
  <si>
    <t>08</t>
  </si>
  <si>
    <t>Teikti socialinę paramą mokiniams</t>
  </si>
  <si>
    <t>09</t>
  </si>
  <si>
    <t>Teikti piniginę socialinę paramą nepasiturintiems gyventojams</t>
  </si>
  <si>
    <t>10</t>
  </si>
  <si>
    <t>Teikti paramą mirties atveju</t>
  </si>
  <si>
    <t>11</t>
  </si>
  <si>
    <t>Mokėti šalpos išmokas</t>
  </si>
  <si>
    <t>Šalpos išmokų mokėjimas</t>
  </si>
  <si>
    <t>Šalpos išmokų administravimo išlaidų kompensavimas</t>
  </si>
  <si>
    <t>12</t>
  </si>
  <si>
    <t>Mokėti išmokas vaikams</t>
  </si>
  <si>
    <t>Išmokų vaikams mokėjimas</t>
  </si>
  <si>
    <t>Išmokų vaikams administravimo išlaidų kompensavimas</t>
  </si>
  <si>
    <t>13</t>
  </si>
  <si>
    <t>Organizuoti maisto ir intervencinių  atsargų tiekimą labiausiai nepasiturintiems asmenims</t>
  </si>
  <si>
    <t>14</t>
  </si>
  <si>
    <t>Kompensuoti važiavimo išlaidas</t>
  </si>
  <si>
    <t>Transporto išlaidų bei specialiųjų lengvųjų automobilių įsigijimo išlaidų kompensavimas</t>
  </si>
  <si>
    <t>Transporto išlaidų kompensacijų administravimas</t>
  </si>
  <si>
    <t>15</t>
  </si>
  <si>
    <t>Užtikrinti socialinių paslaugų teikimą socialinės rizikos asmenims krizės, benamystės atveju</t>
  </si>
  <si>
    <t>Iš viso tikslui</t>
  </si>
  <si>
    <t xml:space="preserve">Iš viso  programai </t>
  </si>
  <si>
    <t>Asmenų, kuriems suteikta
 socialinė priežiūra, skaičius</t>
  </si>
  <si>
    <t>Mokinių, kuriems suteikta
 socialinė parama, skaičius</t>
  </si>
  <si>
    <t>Socialinių pašalpų ir kompensacijų
 gavėjų skaičius</t>
  </si>
  <si>
    <t>Laidojimo pašalpų
 gavėjų skaičius</t>
  </si>
  <si>
    <t>Remtinų asmenų, gavusių
 maisto produktus, skaičius</t>
  </si>
  <si>
    <t>Transporto išlaidų kompensacijų
 gavėjų skaičius</t>
  </si>
  <si>
    <t>Senatvės pagalbos pašalpos ir senelių išlaikymas globos įstaigose:</t>
  </si>
  <si>
    <t>Vaikų išlaikymas globos įstaigose:</t>
  </si>
  <si>
    <t>Socialinės pašalpos nepasiturintiems gyventojams</t>
  </si>
  <si>
    <t xml:space="preserve">Laidojimo pašalpų administravimas </t>
  </si>
  <si>
    <t>Kompensuoti dantų protezavimo paslaugas socialiai pažeidžiamų grupių gyventojams</t>
  </si>
  <si>
    <t>Dantų protezavimo programos vykdymas</t>
  </si>
  <si>
    <t>A9.2</t>
  </si>
  <si>
    <t>Asmenų, kuriems suteikta dantų potezavimo paslauga, skaičius,vnt</t>
  </si>
  <si>
    <t xml:space="preserve"> Iš viso uždaviniui</t>
  </si>
  <si>
    <t xml:space="preserve"> </t>
  </si>
  <si>
    <t>Organizuoti ir užtikrinti visuomenės sveikatos specialiosios rėmimo programos vykdymą</t>
  </si>
  <si>
    <t>Savivaldybės visuomenės sveikatos rėmimo programos vykdymas</t>
  </si>
  <si>
    <t>Finansuotų projektų skaičius, vnt</t>
  </si>
  <si>
    <t>Teikti kitas aktualias savivaldybės gyventojams asmens sveikatos priežiūros paslaugas</t>
  </si>
  <si>
    <t>Sveikatos priežiūros paslaugų programos vykdymas</t>
  </si>
  <si>
    <t>Asmenų, gavusių tuberkuliozės profilaktikos priemones, skaičius, vnt</t>
  </si>
  <si>
    <t>Asmenų, gavusių specializuotą gydymą dėl priklausomybės ligų, skaičius, vnt</t>
  </si>
  <si>
    <t>Aprūpinti asmens sveikatos priežiūros įstaigas reikalinga modernia įranga</t>
  </si>
  <si>
    <t>Alytaus apskrities S. Kudirkos ligoninės kompiuterinio tomografo renovacijos programos vykdymas</t>
  </si>
  <si>
    <t>Kompiuteriniu tomografu atliktų procedūrų skaičius, vnt</t>
  </si>
  <si>
    <t>Pirminės sveikatos priežiūros įstaigų remontas</t>
  </si>
  <si>
    <t>Simno ambulatorijos remontas</t>
  </si>
  <si>
    <t>A9.2,
 A6</t>
  </si>
  <si>
    <t>Užtikrinti kokybiškas ir gyventojams prieinamas visuomenės sveikatos priežiūros paslaugas savivaldybėje</t>
  </si>
  <si>
    <t>Savivaldybės sveikatos
apsaugos specialisto
išlaikymas</t>
  </si>
  <si>
    <t>Pareigybių skaičius, vnt</t>
  </si>
  <si>
    <t>Teikti pirminę teisinę pagalbą savivaldybės gyventojams</t>
  </si>
  <si>
    <t>Sudaryti sąlygas savivaldybės gyventojams  gauti kvalifikuotą teisinę pagalbą</t>
  </si>
  <si>
    <t>A12</t>
  </si>
  <si>
    <t xml:space="preserve">                                                                                                     Iš viso tikslui</t>
  </si>
  <si>
    <t>Užtikrinti senyvo amžiaus asmenų ir asmenų, turinčių negalią, kokybišką socialinę priežiūrą ir globą socialinių paslaugų įstaigoje</t>
  </si>
  <si>
    <t>153713044</t>
  </si>
  <si>
    <t>A9.1</t>
  </si>
  <si>
    <t>Užtikrinti prieinamas kokybiškas visuomenės sveikatos priežiūros paslaugas visų amžiaus grupių rajono gyventojams</t>
  </si>
  <si>
    <t>Alytaus rajono savivaldybės visuomenės
 sveikatos biuro išlaikymas 
ir veiklos organizavimas</t>
  </si>
  <si>
    <t>V1</t>
  </si>
  <si>
    <t>Bendrojo lavinimo mokyklose besimokančių vaikų skaičius, gavę sveikatos ugdymo paslaugą ( Pastaba. Tas pats vaikas vis kitą paslaugą gali gauti kelis kartus per metus),Vnt</t>
  </si>
  <si>
    <t>Sveikatinančio pobūdžio informacinių pranešimų, interviu, publikacijų skaičius žiniasklaidos priemonėse, Vnt</t>
  </si>
  <si>
    <t>Surinktų, analizuotų, apibendrintų visuomenės sveikatos stebėsenos rodiklių skaičius, Vnt</t>
  </si>
  <si>
    <t xml:space="preserve">Neįgaliųjų rėmimo programos įgyvendinimas </t>
  </si>
  <si>
    <r>
      <rPr>
        <b/>
        <sz val="10"/>
        <rFont val="Times New Roman"/>
        <family val="1"/>
        <charset val="186"/>
      </rPr>
      <t xml:space="preserve">Socialinėms paslaugoms: </t>
    </r>
    <r>
      <rPr>
        <sz val="10"/>
        <rFont val="Times New Roman"/>
        <family val="1"/>
        <charset val="186"/>
      </rPr>
      <t>socialinė globa asmenims turintiems sunkią negalią</t>
    </r>
  </si>
  <si>
    <r>
      <rPr>
        <b/>
        <sz val="10"/>
        <rFont val="Times New Roman"/>
        <family val="1"/>
        <charset val="186"/>
      </rPr>
      <t>Kitos socialinės apsaugos funkcijos ir priemonės:</t>
    </r>
    <r>
      <rPr>
        <sz val="10"/>
        <rFont val="Times New Roman"/>
        <family val="1"/>
        <charset val="186"/>
      </rPr>
      <t xml:space="preserve">
aplinkos ir būsto pritaikymas žmonėms su negalia</t>
    </r>
  </si>
  <si>
    <r>
      <rPr>
        <b/>
        <sz val="10"/>
        <rFont val="Times New Roman"/>
        <family val="1"/>
        <charset val="186"/>
      </rPr>
      <t xml:space="preserve">Socialinėms paslaugoms: </t>
    </r>
    <r>
      <rPr>
        <sz val="10"/>
        <rFont val="Times New Roman"/>
        <family val="1"/>
        <charset val="186"/>
      </rPr>
      <t>socialinės globos asmenims su sunkia negalia administravimo išlaidų kompensavimas</t>
    </r>
  </si>
  <si>
    <r>
      <t xml:space="preserve">Socialinėms paslaugoms: </t>
    </r>
    <r>
      <rPr>
        <sz val="10"/>
        <rFont val="Times New Roman"/>
        <family val="1"/>
        <charset val="186"/>
      </rPr>
      <t>socialinių įgūdžių ugdymo ir palaikymo paslaugų socialinės rizikos šeimoms teikimas</t>
    </r>
  </si>
  <si>
    <r>
      <rPr>
        <b/>
        <sz val="10"/>
        <rFont val="Times New Roman"/>
        <family val="1"/>
        <charset val="186"/>
      </rPr>
      <t xml:space="preserve">Socialinės paramos mokiniams administravimas: </t>
    </r>
    <r>
      <rPr>
        <sz val="10"/>
        <rFont val="Times New Roman"/>
        <family val="1"/>
        <charset val="186"/>
      </rPr>
      <t>socialinės paramos mokiniams administravimo išlaidų kompensavimas</t>
    </r>
  </si>
  <si>
    <r>
      <rPr>
        <b/>
        <sz val="10"/>
        <rFont val="Times New Roman"/>
        <family val="1"/>
        <charset val="186"/>
      </rPr>
      <t>Socialinei paramai mokiniams:</t>
    </r>
    <r>
      <rPr>
        <sz val="10"/>
        <rFont val="Times New Roman"/>
        <family val="1"/>
        <charset val="186"/>
      </rPr>
      <t xml:space="preserve"> išmokų mokinio reikmenims įsigyti mokėjimas</t>
    </r>
  </si>
  <si>
    <t xml:space="preserve">Maisto nepasiturintiems tiekimo  programos įgyvendinimas </t>
  </si>
  <si>
    <r>
      <rPr>
        <b/>
        <sz val="10"/>
        <rFont val="Times New Roman"/>
        <family val="1"/>
        <charset val="186"/>
      </rPr>
      <t xml:space="preserve">Vežėjų negautoms pajamoms kompensuoti:
</t>
    </r>
    <r>
      <rPr>
        <sz val="10"/>
        <rFont val="Times New Roman"/>
        <family val="1"/>
        <charset val="186"/>
      </rPr>
      <t xml:space="preserve">vežėjų išlaidų, susijusių su lengvatų taikymu, kompensavimas </t>
    </r>
  </si>
  <si>
    <r>
      <rPr>
        <b/>
        <sz val="10"/>
        <rFont val="Times New Roman"/>
        <family val="1"/>
        <charset val="186"/>
      </rPr>
      <t xml:space="preserve">Priemonės susijusios  su socialiai pažeidžiamais asmenimis: </t>
    </r>
    <r>
      <rPr>
        <sz val="10"/>
        <rFont val="Times New Roman"/>
        <family val="1"/>
        <charset val="186"/>
      </rPr>
      <t>laikino apnakvindinimo ir apgyvendinimo nakvynės namuose paslaugų finansavimas</t>
    </r>
  </si>
  <si>
    <t>Socialinės išmokos natūra ir pinigais socialiai pažeidžiamiems asmenims</t>
  </si>
  <si>
    <t>Socialinių išmokų ir kompesacijų skaičiavimo ir mokėjimo administravimas</t>
  </si>
  <si>
    <t>Teikti valstybės finansinę paramą parvežant į Lietuvą užsieyje mirusiųjų (žuvusiųjų) Lietuvos Respublikos piliečių palaikus</t>
  </si>
  <si>
    <t>16</t>
  </si>
  <si>
    <t>Teikti kokybiškas socialines paslaugas Alytaus rajono gyventojams</t>
  </si>
  <si>
    <t>Sukurti pagalbos sistemą asmenims, nesaikingai vartojantiems alkoholį arba priklausomiems nuo jo ir jų šeimoms, siekiant mažinti jų socialinę atskirtį, ugdyti socialinius įgūdžius bei padėti jiems integruotis į visuomenę ir darbo rinką</t>
  </si>
  <si>
    <t>Priklausomybės ligų mažinimo programos vykdymas</t>
  </si>
  <si>
    <t>Pirminės teisinės pagalba</t>
  </si>
  <si>
    <t>Patenkinti  žmonių gyvybinius poreikius, sudaryti orumo nežeminančias gyvenimo sąlygas</t>
  </si>
  <si>
    <t>Alytaus rajono Miroslavo globos namų veiklos organizavimas</t>
  </si>
  <si>
    <t>Mokyklų-daugiafunkcių 
centrų veiklos organizavimas:</t>
  </si>
  <si>
    <t>Alytaus r. Punios
mokyklos-daugiafunkcio
centro veiklos
organizavimas</t>
  </si>
  <si>
    <t>Alytaus r. Makniūnų
mokyklos-daugiafunkcio
centro veiklos
organizavimas</t>
  </si>
  <si>
    <t>Alytaus r. Krokialaukio Tomo Noraus-Naruševičiaus
 gimnazijos veiklos organizavimas</t>
  </si>
  <si>
    <t>Alytaus r. Krokialaukio daugiafunkcio
  centro veiklos organizavimas</t>
  </si>
  <si>
    <t>Gimnazijos veiklos organizavimas:</t>
  </si>
  <si>
    <t>Socialinių paslaugų teikimas mokyklose-daugiafunkciuose centruose, gimnazijoje, daugiafunkciame centre</t>
  </si>
  <si>
    <t>Daugiafunkcio centro veiklos organizavimas:</t>
  </si>
  <si>
    <t>A11.8</t>
  </si>
  <si>
    <t>30273575</t>
  </si>
  <si>
    <t>190952342</t>
  </si>
  <si>
    <t>190238867</t>
  </si>
  <si>
    <t xml:space="preserve">190245331 </t>
  </si>
  <si>
    <t>A11.14</t>
  </si>
  <si>
    <t>A11.11</t>
  </si>
  <si>
    <t>A11.9</t>
  </si>
  <si>
    <t>A11.14
A11.11</t>
  </si>
  <si>
    <t>190952342
190238867</t>
  </si>
  <si>
    <t>A11.1,
 A11.2,
 A11.3, 
A11.4, 
A11.6, 
A11.7, 
A11.8,
 A11.9, 
A11.10, 
A11.11, 
A11.12,
 A11.13,
 A11.14, 
A11.15, 
A11.18</t>
  </si>
  <si>
    <t>Asmenų, gaunančių specialios 
pagalbos į namus paslaugą, skaičius</t>
  </si>
  <si>
    <t>Pateiktų skundų  dėl suteiktų konsultacijų skaičius, vnt</t>
  </si>
  <si>
    <t>ne
 daugiau 20</t>
  </si>
  <si>
    <t>ne daugiau 
22</t>
  </si>
  <si>
    <t>ne daugiau
 20</t>
  </si>
  <si>
    <t>Socialinė parama
 mokiniams (nemokamas socialiai remtinų mokinių maitinimas)</t>
  </si>
  <si>
    <r>
      <rPr>
        <b/>
        <sz val="10"/>
        <rFont val="Times New Roman"/>
        <family val="1"/>
        <charset val="186"/>
      </rPr>
      <t xml:space="preserve"> Socialinėms išmokoms ir kompensacijoms skaičiuoti ir mokėti: </t>
    </r>
    <r>
      <rPr>
        <sz val="10"/>
        <rFont val="Times New Roman"/>
        <family val="1"/>
        <charset val="186"/>
      </rPr>
      <t>būsto šildymo išlaidų, geriamojo vandens išlaidų
 ir karšto vandens išlaidų kompensacijų mokėjimas</t>
    </r>
  </si>
  <si>
    <t>Laidojimo pašalpų mokėjimas</t>
  </si>
  <si>
    <t>Darbuotojų skaičius</t>
  </si>
  <si>
    <t>Vidutinis socialinės globos gavėjų skaičius, tenkantis vienam socialinę globą teikiančiam įstaigos darbuotojui socialinės globos namuose</t>
  </si>
  <si>
    <t>Gyvenamųjų kambarių skaičius</t>
  </si>
  <si>
    <t>Teikiamų socialinių paslaugų skaičius, vnt</t>
  </si>
  <si>
    <t>Vidutinės vieno socialinės globos gavėjo išlaikymo išlaidos socialinės globos įstaigoje, Eur/mėn.</t>
  </si>
  <si>
    <t>Vidutinis vieno gyventojo mokėjimo už gyvenimą globos įstaigoje dydis, Eur/mėn.</t>
  </si>
  <si>
    <t>Vidutiniškai vienam gyventojui tenkantis socialinės globos įstaigos gyvenamųjų kambarių, kv.m.</t>
  </si>
  <si>
    <t>Pareigybių skaičius 
Etatų skaičius</t>
  </si>
  <si>
    <t>6
10,08</t>
  </si>
  <si>
    <t>10 PROGRAMA. SOCIALINĖS APSAUGOS PLĖTOJIMAS, SKURDO IR SOCIALINĖS ATSKIRTIES MAŽINIMAS IR SVEIKATOS APSAUGA</t>
  </si>
  <si>
    <t>Šalpos išmokų 
gavėjų skaičius</t>
  </si>
  <si>
    <t>Išmokų vaikams
 gavėjų skaičius</t>
  </si>
  <si>
    <t>Užtikrinti socialinės globos teikimą senyvo amžiaus asmenims ir socialinę priežiūrą senyvo amžiaus ir neįgaliems asmenims</t>
  </si>
  <si>
    <r>
      <t xml:space="preserve">Neįgaliųjų išlaikymas globos įstaigose:
</t>
    </r>
    <r>
      <rPr>
        <sz val="10"/>
        <rFont val="Times New Roman"/>
        <family val="1"/>
        <charset val="186"/>
      </rPr>
      <t>socialinės globos asmenims su  negalia finansavimas</t>
    </r>
  </si>
  <si>
    <t>Stiprinti sveikatos priežiūrą, užtikrinant kokybiškas ir visiems praeinamas asmens ir visuomenės sveikatos paslaugas, skatinant visų amžiaus grupių gyventojus rūpintis savo sveikatos išsaugojimo galimybėmis</t>
  </si>
  <si>
    <t>Socialinės paramos skyriaus veiklos organizavimas</t>
  </si>
  <si>
    <t>Žmonių su negalia, kuriems
 pritaikyti būstai, skaičius, vnt</t>
  </si>
  <si>
    <t>Projektų, kuriems skirtas finansavimas, skaičius, vnt</t>
  </si>
  <si>
    <t>Asmenų su negalia, kuriems suteikta socialinė globa, skaičius, vnt</t>
  </si>
  <si>
    <t>Senyvo amžiaus asmenų, kuriems suteikta socialinė globa, skaičius, vnt.</t>
  </si>
  <si>
    <t>Nemokamai maitinamų
 mokinių skaičius, vnt.</t>
  </si>
  <si>
    <t>Soc. rizikos asmenų, gavusių socialines paslaugas, skaičius</t>
  </si>
  <si>
    <t>Suremontuotų sveikatos priežiūros įstaigų skaičius, vnt</t>
  </si>
  <si>
    <t>Suteiktų konsultacijų skaičius, vnt</t>
  </si>
  <si>
    <t>2 lentelė</t>
  </si>
  <si>
    <t>tūkst. Eur</t>
  </si>
  <si>
    <t xml:space="preserve">2015-2017  METŲ SOCIALINĖS APSAUGOS PLĖTOJIMO, SKURDO IR SOCIALINĖS ATSKIRTIES MAŽINIMO IR SVEIKATOS APSAUGOS PROGRAMOS 
TIKSLŲ, UŽDAVINIŲ IR PRIEMONIŲ IŠLAIDŲ SUVESTINĖ
                                                                                                                         </t>
  </si>
  <si>
    <t>Savivaldybės biudžeto asignavimų planas</t>
  </si>
  <si>
    <t>17</t>
  </si>
  <si>
    <t>Socialinio būsto plėtra ir jo kokybės gerinimas</t>
  </si>
  <si>
    <t>Socialinio būsto plėtros programos įgyvendinimas</t>
  </si>
  <si>
    <t>A4</t>
  </si>
  <si>
    <t>Skiriamos lėšos, tūkst.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</si>
</sst>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1"/>
      <color theme="1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</font>
    <font>
      <sz val="9"/>
      <name val="TimesLT"/>
      <charset val="186"/>
    </font>
    <font>
      <sz val="9"/>
      <name val="Times New Roman"/>
      <family val="1"/>
      <charset val="186"/>
    </font>
    <font>
      <sz val="9"/>
      <name val="TimesLT"/>
    </font>
    <font>
      <sz val="8"/>
      <color indexed="8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8"/>
      <name val="Times New Roman"/>
      <family val="1"/>
    </font>
    <font>
      <sz val="10"/>
      <color indexed="42"/>
      <name val="Times New Roman"/>
      <family val="1"/>
      <charset val="186"/>
    </font>
    <font>
      <sz val="10"/>
      <name val="TimesLT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b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name val="Times New Roman"/>
      <family val="1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color indexed="8"/>
      <name val="Times New Roman"/>
      <family val="1"/>
      <charset val="186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rgb="FF99CCFF"/>
        <bgColor indexed="27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27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8">
    <xf numFmtId="0" fontId="0" fillId="0" borderId="0" xfId="0"/>
    <xf numFmtId="0" fontId="2" fillId="0" borderId="0" xfId="0" applyFont="1" applyBorder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2" fillId="0" borderId="1" xfId="0" applyFont="1" applyFill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/>
    </xf>
    <xf numFmtId="0" fontId="2" fillId="0" borderId="1" xfId="0" applyFont="1" applyFill="1" applyBorder="1" applyAlignment="1">
      <alignment horizontal="left" vertical="center" textRotation="90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vertical="top"/>
    </xf>
    <xf numFmtId="49" fontId="5" fillId="4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vertical="top"/>
    </xf>
    <xf numFmtId="49" fontId="5" fillId="4" borderId="1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vertical="top"/>
    </xf>
    <xf numFmtId="49" fontId="5" fillId="5" borderId="1" xfId="0" applyNumberFormat="1" applyFont="1" applyFill="1" applyBorder="1" applyAlignment="1">
      <alignment vertical="top"/>
    </xf>
    <xf numFmtId="49" fontId="5" fillId="0" borderId="0" xfId="0" applyNumberFormat="1" applyFont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textRotation="90"/>
    </xf>
    <xf numFmtId="49" fontId="2" fillId="0" borderId="1" xfId="0" applyNumberFormat="1" applyFont="1" applyBorder="1" applyAlignment="1">
      <alignment vertical="top" textRotation="90"/>
    </xf>
    <xf numFmtId="2" fontId="7" fillId="0" borderId="1" xfId="0" applyNumberFormat="1" applyFont="1" applyBorder="1" applyAlignment="1">
      <alignment horizontal="center" vertical="top"/>
    </xf>
    <xf numFmtId="2" fontId="7" fillId="6" borderId="1" xfId="0" applyNumberFormat="1" applyFont="1" applyFill="1" applyBorder="1" applyAlignment="1">
      <alignment horizontal="center" vertical="top"/>
    </xf>
    <xf numFmtId="2" fontId="8" fillId="0" borderId="1" xfId="0" applyNumberFormat="1" applyFont="1" applyBorder="1" applyAlignment="1">
      <alignment vertical="top"/>
    </xf>
    <xf numFmtId="2" fontId="7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2" fontId="7" fillId="0" borderId="1" xfId="0" applyNumberFormat="1" applyFont="1" applyFill="1" applyBorder="1" applyAlignment="1">
      <alignment horizontal="center" vertical="top"/>
    </xf>
    <xf numFmtId="164" fontId="5" fillId="5" borderId="1" xfId="0" applyNumberFormat="1" applyFont="1" applyFill="1" applyBorder="1" applyAlignment="1">
      <alignment horizontal="center" vertical="top"/>
    </xf>
    <xf numFmtId="164" fontId="7" fillId="0" borderId="1" xfId="0" applyNumberFormat="1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/>
    </xf>
    <xf numFmtId="164" fontId="7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5" fillId="0" borderId="1" xfId="0" applyNumberFormat="1" applyFont="1" applyBorder="1" applyAlignment="1">
      <alignment vertical="top"/>
    </xf>
    <xf numFmtId="164" fontId="11" fillId="0" borderId="1" xfId="0" applyNumberFormat="1" applyFont="1" applyBorder="1" applyAlignment="1">
      <alignment horizontal="center" vertical="top"/>
    </xf>
    <xf numFmtId="164" fontId="11" fillId="6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164" fontId="13" fillId="0" borderId="1" xfId="0" applyNumberFormat="1" applyFont="1" applyBorder="1" applyAlignment="1">
      <alignment vertical="top"/>
    </xf>
    <xf numFmtId="164" fontId="11" fillId="0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164" fontId="6" fillId="0" borderId="1" xfId="0" applyNumberFormat="1" applyFont="1" applyBorder="1" applyAlignment="1">
      <alignment vertical="top"/>
    </xf>
    <xf numFmtId="49" fontId="5" fillId="4" borderId="5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164" fontId="11" fillId="0" borderId="5" xfId="0" applyNumberFormat="1" applyFont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/>
    </xf>
    <xf numFmtId="164" fontId="11" fillId="6" borderId="5" xfId="0" applyNumberFormat="1" applyFont="1" applyFill="1" applyBorder="1" applyAlignment="1">
      <alignment horizontal="center" vertical="top"/>
    </xf>
    <xf numFmtId="0" fontId="6" fillId="0" borderId="5" xfId="0" applyFont="1" applyBorder="1" applyAlignment="1">
      <alignment vertical="top"/>
    </xf>
    <xf numFmtId="164" fontId="7" fillId="0" borderId="5" xfId="0" applyNumberFormat="1" applyFont="1" applyBorder="1" applyAlignment="1">
      <alignment vertical="top"/>
    </xf>
    <xf numFmtId="164" fontId="7" fillId="0" borderId="5" xfId="0" applyNumberFormat="1" applyFont="1" applyBorder="1" applyAlignment="1">
      <alignment horizontal="center" vertical="top"/>
    </xf>
    <xf numFmtId="49" fontId="5" fillId="4" borderId="6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164" fontId="11" fillId="0" borderId="6" xfId="0" applyNumberFormat="1" applyFont="1" applyBorder="1" applyAlignment="1">
      <alignment horizontal="center" vertical="top"/>
    </xf>
    <xf numFmtId="164" fontId="11" fillId="0" borderId="6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7" fillId="6" borderId="6" xfId="0" applyNumberFormat="1" applyFont="1" applyFill="1" applyBorder="1" applyAlignment="1">
      <alignment horizontal="center" vertical="top"/>
    </xf>
    <xf numFmtId="0" fontId="6" fillId="0" borderId="6" xfId="0" applyFont="1" applyBorder="1" applyAlignment="1">
      <alignment vertical="top"/>
    </xf>
    <xf numFmtId="164" fontId="7" fillId="0" borderId="6" xfId="0" applyNumberFormat="1" applyFont="1" applyBorder="1" applyAlignment="1">
      <alignment vertical="top"/>
    </xf>
    <xf numFmtId="164" fontId="7" fillId="0" borderId="6" xfId="0" applyNumberFormat="1" applyFont="1" applyBorder="1" applyAlignment="1">
      <alignment horizontal="center" vertical="top"/>
    </xf>
    <xf numFmtId="164" fontId="5" fillId="4" borderId="1" xfId="0" applyNumberFormat="1" applyFont="1" applyFill="1" applyBorder="1" applyAlignment="1">
      <alignment horizontal="center" vertical="top"/>
    </xf>
    <xf numFmtId="0" fontId="6" fillId="7" borderId="1" xfId="0" applyFont="1" applyFill="1" applyBorder="1" applyAlignment="1">
      <alignment vertical="top"/>
    </xf>
    <xf numFmtId="0" fontId="1" fillId="2" borderId="0" xfId="1" applyBorder="1" applyAlignment="1">
      <alignment vertical="top"/>
    </xf>
    <xf numFmtId="2" fontId="7" fillId="0" borderId="1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/>
    </xf>
    <xf numFmtId="1" fontId="8" fillId="8" borderId="1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horizontal="center" vertical="top"/>
    </xf>
    <xf numFmtId="0" fontId="12" fillId="8" borderId="1" xfId="0" applyFont="1" applyFill="1" applyBorder="1" applyAlignment="1">
      <alignment horizontal="justify" vertical="top"/>
    </xf>
    <xf numFmtId="0" fontId="10" fillId="8" borderId="1" xfId="0" applyFont="1" applyFill="1" applyBorder="1" applyAlignment="1">
      <alignment horizontal="justify" vertical="top"/>
    </xf>
    <xf numFmtId="0" fontId="1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49" fontId="16" fillId="2" borderId="1" xfId="1" applyNumberFormat="1" applyFont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left" vertical="top"/>
    </xf>
    <xf numFmtId="164" fontId="5" fillId="9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textRotation="90"/>
    </xf>
    <xf numFmtId="0" fontId="6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164" fontId="6" fillId="0" borderId="1" xfId="0" applyNumberFormat="1" applyFont="1" applyFill="1" applyBorder="1" applyAlignment="1">
      <alignment vertical="top"/>
    </xf>
    <xf numFmtId="164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left" vertical="top"/>
    </xf>
    <xf numFmtId="49" fontId="5" fillId="10" borderId="1" xfId="0" applyNumberFormat="1" applyFont="1" applyFill="1" applyBorder="1" applyAlignment="1">
      <alignment horizontal="center" vertical="top"/>
    </xf>
    <xf numFmtId="164" fontId="5" fillId="7" borderId="1" xfId="0" applyNumberFormat="1" applyFont="1" applyFill="1" applyBorder="1" applyAlignment="1">
      <alignment horizontal="center" vertical="top"/>
    </xf>
    <xf numFmtId="0" fontId="18" fillId="9" borderId="1" xfId="0" applyFont="1" applyFill="1" applyBorder="1" applyAlignment="1">
      <alignment vertical="top"/>
    </xf>
    <xf numFmtId="164" fontId="6" fillId="6" borderId="1" xfId="0" applyNumberFormat="1" applyFont="1" applyFill="1" applyBorder="1" applyAlignment="1">
      <alignment horizontal="center" vertical="top"/>
    </xf>
    <xf numFmtId="164" fontId="6" fillId="6" borderId="1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textRotation="90"/>
    </xf>
    <xf numFmtId="164" fontId="16" fillId="2" borderId="1" xfId="1" applyNumberFormat="1" applyFont="1" applyBorder="1" applyAlignment="1">
      <alignment vertical="top"/>
    </xf>
    <xf numFmtId="164" fontId="5" fillId="11" borderId="1" xfId="0" applyNumberFormat="1" applyFont="1" applyFill="1" applyBorder="1" applyAlignment="1">
      <alignment horizontal="center" vertical="top"/>
    </xf>
    <xf numFmtId="164" fontId="5" fillId="14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164" fontId="5" fillId="16" borderId="1" xfId="0" applyNumberFormat="1" applyFont="1" applyFill="1" applyBorder="1" applyAlignment="1">
      <alignment horizontal="center" vertical="top"/>
    </xf>
    <xf numFmtId="2" fontId="6" fillId="0" borderId="1" xfId="0" applyNumberFormat="1" applyFont="1" applyBorder="1" applyAlignment="1">
      <alignment horizontal="center" vertical="top"/>
    </xf>
    <xf numFmtId="0" fontId="1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164" fontId="11" fillId="0" borderId="1" xfId="0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 textRotation="90"/>
    </xf>
    <xf numFmtId="49" fontId="5" fillId="4" borderId="1" xfId="0" applyNumberFormat="1" applyFont="1" applyFill="1" applyBorder="1" applyAlignment="1">
      <alignment horizontal="left" vertical="top"/>
    </xf>
    <xf numFmtId="164" fontId="6" fillId="0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left" vertical="top"/>
    </xf>
    <xf numFmtId="49" fontId="5" fillId="0" borderId="3" xfId="0" applyNumberFormat="1" applyFont="1" applyFill="1" applyBorder="1" applyAlignment="1">
      <alignment horizontal="left" vertical="top" wrapText="1"/>
    </xf>
    <xf numFmtId="49" fontId="6" fillId="0" borderId="3" xfId="0" applyNumberFormat="1" applyFont="1" applyFill="1" applyBorder="1" applyAlignment="1">
      <alignment horizontal="left" vertical="top" wrapText="1"/>
    </xf>
    <xf numFmtId="49" fontId="5" fillId="7" borderId="1" xfId="0" applyNumberFormat="1" applyFont="1" applyFill="1" applyBorder="1" applyAlignment="1">
      <alignment horizontal="center" vertical="top"/>
    </xf>
    <xf numFmtId="49" fontId="5" fillId="9" borderId="1" xfId="0" applyNumberFormat="1" applyFont="1" applyFill="1" applyBorder="1" applyAlignment="1">
      <alignment horizontal="center" vertical="top"/>
    </xf>
    <xf numFmtId="0" fontId="22" fillId="0" borderId="1" xfId="0" applyFont="1" applyFill="1" applyBorder="1" applyAlignment="1">
      <alignment horizontal="left" vertical="top"/>
    </xf>
    <xf numFmtId="0" fontId="0" fillId="0" borderId="0" xfId="0" applyBorder="1"/>
    <xf numFmtId="49" fontId="22" fillId="0" borderId="1" xfId="0" applyNumberFormat="1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top" textRotation="90"/>
    </xf>
    <xf numFmtId="49" fontId="2" fillId="0" borderId="1" xfId="0" applyNumberFormat="1" applyFont="1" applyFill="1" applyBorder="1" applyAlignment="1">
      <alignment horizontal="center" vertical="top" textRotation="90" wrapText="1"/>
    </xf>
    <xf numFmtId="49" fontId="6" fillId="0" borderId="1" xfId="0" applyNumberFormat="1" applyFont="1" applyFill="1" applyBorder="1" applyAlignment="1">
      <alignment horizontal="left" vertical="top"/>
    </xf>
    <xf numFmtId="49" fontId="2" fillId="0" borderId="1" xfId="0" applyNumberFormat="1" applyFont="1" applyFill="1" applyBorder="1" applyAlignment="1">
      <alignment horizontal="left" vertical="top" textRotation="90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top"/>
    </xf>
    <xf numFmtId="1" fontId="6" fillId="0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6" fillId="0" borderId="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1" fontId="7" fillId="0" borderId="1" xfId="0" applyNumberFormat="1" applyFont="1" applyFill="1" applyBorder="1" applyAlignment="1">
      <alignment horizontal="center" vertical="top"/>
    </xf>
    <xf numFmtId="1" fontId="11" fillId="6" borderId="1" xfId="0" applyNumberFormat="1" applyFont="1" applyFill="1" applyBorder="1" applyAlignment="1">
      <alignment horizontal="center" vertical="top"/>
    </xf>
    <xf numFmtId="0" fontId="2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1" fontId="6" fillId="0" borderId="1" xfId="0" applyNumberFormat="1" applyFont="1" applyFill="1" applyBorder="1" applyAlignment="1">
      <alignment horizontal="center" vertical="top" wrapText="1"/>
    </xf>
    <xf numFmtId="0" fontId="11" fillId="7" borderId="1" xfId="0" applyFont="1" applyFill="1" applyBorder="1" applyAlignment="1">
      <alignment vertical="top"/>
    </xf>
    <xf numFmtId="0" fontId="6" fillId="9" borderId="1" xfId="0" applyFont="1" applyFill="1" applyBorder="1" applyAlignment="1">
      <alignment vertical="top" wrapText="1"/>
    </xf>
    <xf numFmtId="1" fontId="9" fillId="0" borderId="1" xfId="0" applyNumberFormat="1" applyFont="1" applyBorder="1" applyAlignment="1">
      <alignment horizontal="center" vertical="top" wrapText="1"/>
    </xf>
    <xf numFmtId="0" fontId="11" fillId="9" borderId="1" xfId="0" applyFont="1" applyFill="1" applyBorder="1" applyAlignment="1">
      <alignment vertical="top"/>
    </xf>
    <xf numFmtId="0" fontId="23" fillId="0" borderId="1" xfId="0" applyFont="1" applyBorder="1" applyAlignment="1">
      <alignment horizontal="justify" vertical="top"/>
    </xf>
    <xf numFmtId="0" fontId="23" fillId="0" borderId="1" xfId="0" applyFont="1" applyBorder="1" applyAlignment="1">
      <alignment vertical="top" wrapText="1"/>
    </xf>
    <xf numFmtId="164" fontId="6" fillId="0" borderId="1" xfId="0" applyNumberFormat="1" applyFont="1" applyBorder="1" applyAlignment="1">
      <alignment horizontal="left" vertical="top" wrapText="1"/>
    </xf>
    <xf numFmtId="0" fontId="6" fillId="12" borderId="1" xfId="0" applyFont="1" applyFill="1" applyBorder="1" applyAlignment="1">
      <alignment vertical="top"/>
    </xf>
    <xf numFmtId="164" fontId="6" fillId="6" borderId="1" xfId="0" applyNumberFormat="1" applyFont="1" applyFill="1" applyBorder="1" applyAlignment="1">
      <alignment horizontal="left" vertical="top" wrapText="1"/>
    </xf>
    <xf numFmtId="2" fontId="6" fillId="6" borderId="1" xfId="0" applyNumberFormat="1" applyFont="1" applyFill="1" applyBorder="1" applyAlignment="1">
      <alignment horizontal="center" vertical="top"/>
    </xf>
    <xf numFmtId="1" fontId="6" fillId="6" borderId="1" xfId="0" applyNumberFormat="1" applyFont="1" applyFill="1" applyBorder="1" applyAlignment="1">
      <alignment horizontal="center" vertical="top"/>
    </xf>
    <xf numFmtId="1" fontId="6" fillId="0" borderId="1" xfId="0" applyNumberFormat="1" applyFont="1" applyBorder="1" applyAlignment="1">
      <alignment horizontal="center" vertical="top"/>
    </xf>
    <xf numFmtId="1" fontId="6" fillId="0" borderId="1" xfId="0" applyNumberFormat="1" applyFont="1" applyBorder="1" applyAlignment="1">
      <alignment horizontal="center" vertical="top" wrapText="1"/>
    </xf>
    <xf numFmtId="1" fontId="23" fillId="0" borderId="0" xfId="0" applyNumberFormat="1" applyFont="1" applyAlignment="1">
      <alignment vertical="top"/>
    </xf>
    <xf numFmtId="2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justify" vertical="top" wrapText="1"/>
    </xf>
    <xf numFmtId="0" fontId="19" fillId="13" borderId="1" xfId="0" applyFont="1" applyFill="1" applyBorder="1" applyAlignment="1">
      <alignment vertical="top" wrapText="1"/>
    </xf>
    <xf numFmtId="0" fontId="6" fillId="15" borderId="1" xfId="0" applyFont="1" applyFill="1" applyBorder="1" applyAlignment="1">
      <alignment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5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164" fontId="23" fillId="0" borderId="1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left" vertical="top" wrapText="1"/>
    </xf>
    <xf numFmtId="0" fontId="6" fillId="8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164" fontId="5" fillId="0" borderId="0" xfId="0" applyNumberFormat="1" applyFont="1" applyFill="1" applyBorder="1" applyAlignment="1">
      <alignment horizontal="center" vertical="top"/>
    </xf>
    <xf numFmtId="49" fontId="5" fillId="0" borderId="8" xfId="0" applyNumberFormat="1" applyFont="1" applyBorder="1" applyAlignment="1">
      <alignment vertical="top"/>
    </xf>
    <xf numFmtId="0" fontId="25" fillId="0" borderId="0" xfId="0" applyFont="1" applyAlignment="1">
      <alignment vertical="top" wrapText="1"/>
    </xf>
    <xf numFmtId="0" fontId="27" fillId="0" borderId="0" xfId="0" applyFont="1"/>
    <xf numFmtId="49" fontId="5" fillId="4" borderId="1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0" fontId="6" fillId="9" borderId="1" xfId="0" applyFont="1" applyFill="1" applyBorder="1" applyAlignment="1">
      <alignment vertical="top"/>
    </xf>
    <xf numFmtId="49" fontId="29" fillId="7" borderId="5" xfId="0" applyNumberFormat="1" applyFont="1" applyFill="1" applyBorder="1" applyAlignment="1">
      <alignment horizontal="center" vertical="top"/>
    </xf>
    <xf numFmtId="49" fontId="28" fillId="8" borderId="5" xfId="0" applyNumberFormat="1" applyFont="1" applyFill="1" applyBorder="1" applyAlignment="1">
      <alignment horizontal="left" vertical="top"/>
    </xf>
    <xf numFmtId="49" fontId="6" fillId="8" borderId="1" xfId="0" applyNumberFormat="1" applyFont="1" applyFill="1" applyBorder="1" applyAlignment="1">
      <alignment horizontal="left" vertical="top" wrapText="1"/>
    </xf>
    <xf numFmtId="49" fontId="11" fillId="8" borderId="5" xfId="0" applyNumberFormat="1" applyFont="1" applyFill="1" applyBorder="1" applyAlignment="1">
      <alignment horizontal="left" vertical="top"/>
    </xf>
    <xf numFmtId="49" fontId="2" fillId="8" borderId="1" xfId="0" applyNumberFormat="1" applyFont="1" applyFill="1" applyBorder="1" applyAlignment="1">
      <alignment horizontal="center" vertical="top" textRotation="90"/>
    </xf>
    <xf numFmtId="49" fontId="11" fillId="8" borderId="1" xfId="0" applyNumberFormat="1" applyFont="1" applyFill="1" applyBorder="1" applyAlignment="1">
      <alignment horizontal="center" vertical="top"/>
    </xf>
    <xf numFmtId="164" fontId="11" fillId="8" borderId="1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/>
    </xf>
    <xf numFmtId="49" fontId="28" fillId="9" borderId="5" xfId="0" applyNumberFormat="1" applyFont="1" applyFill="1" applyBorder="1" applyAlignment="1">
      <alignment horizontal="center" vertical="top"/>
    </xf>
    <xf numFmtId="0" fontId="28" fillId="0" borderId="0" xfId="0" applyFont="1" applyFill="1" applyBorder="1" applyAlignment="1">
      <alignment vertical="top"/>
    </xf>
    <xf numFmtId="0" fontId="28" fillId="0" borderId="0" xfId="0" applyFon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vertical="top"/>
    </xf>
    <xf numFmtId="164" fontId="11" fillId="8" borderId="1" xfId="0" applyNumberFormat="1" applyFont="1" applyFill="1" applyBorder="1" applyAlignment="1">
      <alignment horizontal="left" vertical="top"/>
    </xf>
    <xf numFmtId="164" fontId="2" fillId="8" borderId="5" xfId="0" applyNumberFormat="1" applyFont="1" applyFill="1" applyBorder="1" applyAlignment="1">
      <alignment horizontal="center" vertical="top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49" fontId="5" fillId="4" borderId="1" xfId="0" applyNumberFormat="1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left" vertical="top" wrapText="1"/>
    </xf>
    <xf numFmtId="49" fontId="5" fillId="0" borderId="5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5" fillId="4" borderId="5" xfId="0" applyNumberFormat="1" applyFont="1" applyFill="1" applyBorder="1" applyAlignment="1">
      <alignment horizontal="center" vertical="top"/>
    </xf>
    <xf numFmtId="49" fontId="5" fillId="4" borderId="6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1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 wrapText="1"/>
    </xf>
    <xf numFmtId="49" fontId="5" fillId="5" borderId="3" xfId="0" applyNumberFormat="1" applyFont="1" applyFill="1" applyBorder="1" applyAlignment="1">
      <alignment horizontal="left" vertical="top"/>
    </xf>
    <xf numFmtId="49" fontId="5" fillId="5" borderId="4" xfId="0" applyNumberFormat="1" applyFont="1" applyFill="1" applyBorder="1" applyAlignment="1">
      <alignment horizontal="left" vertical="top"/>
    </xf>
    <xf numFmtId="0" fontId="5" fillId="9" borderId="1" xfId="0" applyFont="1" applyFill="1" applyBorder="1" applyAlignment="1">
      <alignment horizontal="right" vertical="top"/>
    </xf>
    <xf numFmtId="0" fontId="5" fillId="5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vertical="top"/>
    </xf>
    <xf numFmtId="164" fontId="5" fillId="4" borderId="1" xfId="0" applyNumberFormat="1" applyFont="1" applyFill="1" applyBorder="1" applyAlignment="1">
      <alignment horizontal="right" vertical="top"/>
    </xf>
    <xf numFmtId="49" fontId="5" fillId="5" borderId="2" xfId="0" applyNumberFormat="1" applyFont="1" applyFill="1" applyBorder="1" applyAlignment="1">
      <alignment horizontal="right" vertical="top"/>
    </xf>
    <xf numFmtId="49" fontId="5" fillId="5" borderId="3" xfId="0" applyNumberFormat="1" applyFont="1" applyFill="1" applyBorder="1" applyAlignment="1">
      <alignment horizontal="right" vertical="top"/>
    </xf>
    <xf numFmtId="49" fontId="5" fillId="5" borderId="4" xfId="0" applyNumberFormat="1" applyFont="1" applyFill="1" applyBorder="1" applyAlignment="1">
      <alignment horizontal="right" vertical="top"/>
    </xf>
    <xf numFmtId="0" fontId="2" fillId="0" borderId="1" xfId="0" applyFont="1" applyBorder="1" applyAlignment="1">
      <alignment horizontal="center" vertical="top" textRotation="90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textRotation="90" wrapText="1"/>
    </xf>
    <xf numFmtId="0" fontId="2" fillId="0" borderId="1" xfId="0" applyNumberFormat="1" applyFont="1" applyBorder="1" applyAlignment="1">
      <alignment vertical="top" textRotation="90" wrapText="1"/>
    </xf>
    <xf numFmtId="0" fontId="3" fillId="0" borderId="1" xfId="0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left" vertical="top"/>
    </xf>
    <xf numFmtId="0" fontId="5" fillId="5" borderId="5" xfId="0" applyFont="1" applyFill="1" applyBorder="1" applyAlignment="1">
      <alignment horizontal="left" vertical="top" wrapText="1"/>
    </xf>
    <xf numFmtId="49" fontId="5" fillId="10" borderId="1" xfId="0" applyNumberFormat="1" applyFont="1" applyFill="1" applyBorder="1" applyAlignment="1">
      <alignment horizontal="right" vertical="top"/>
    </xf>
    <xf numFmtId="164" fontId="5" fillId="14" borderId="1" xfId="0" applyNumberFormat="1" applyFont="1" applyFill="1" applyBorder="1" applyAlignment="1">
      <alignment horizontal="right" vertical="top"/>
    </xf>
    <xf numFmtId="49" fontId="5" fillId="3" borderId="2" xfId="0" applyNumberFormat="1" applyFont="1" applyFill="1" applyBorder="1" applyAlignment="1">
      <alignment horizontal="right" vertical="top"/>
    </xf>
    <xf numFmtId="49" fontId="5" fillId="3" borderId="3" xfId="0" applyNumberFormat="1" applyFont="1" applyFill="1" applyBorder="1" applyAlignment="1">
      <alignment horizontal="right" vertical="top"/>
    </xf>
    <xf numFmtId="49" fontId="5" fillId="3" borderId="4" xfId="0" applyNumberFormat="1" applyFont="1" applyFill="1" applyBorder="1" applyAlignment="1">
      <alignment horizontal="right" vertical="top"/>
    </xf>
    <xf numFmtId="49" fontId="5" fillId="4" borderId="7" xfId="0" applyNumberFormat="1" applyFont="1" applyFill="1" applyBorder="1" applyAlignment="1">
      <alignment horizontal="center" vertical="top"/>
    </xf>
    <xf numFmtId="49" fontId="5" fillId="5" borderId="7" xfId="0" applyNumberFormat="1" applyFont="1" applyFill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0" fontId="6" fillId="0" borderId="7" xfId="0" applyFont="1" applyFill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center" vertical="top" wrapText="1"/>
    </xf>
    <xf numFmtId="1" fontId="2" fillId="0" borderId="5" xfId="0" applyNumberFormat="1" applyFont="1" applyBorder="1" applyAlignment="1">
      <alignment horizontal="center" vertical="top" textRotation="90"/>
    </xf>
    <xf numFmtId="1" fontId="2" fillId="0" borderId="7" xfId="0" applyNumberFormat="1" applyFont="1" applyBorder="1" applyAlignment="1">
      <alignment horizontal="center" vertical="top" textRotation="90"/>
    </xf>
    <xf numFmtId="1" fontId="2" fillId="0" borderId="6" xfId="0" applyNumberFormat="1" applyFont="1" applyBorder="1" applyAlignment="1">
      <alignment horizontal="center" vertical="top" textRotation="90"/>
    </xf>
    <xf numFmtId="49" fontId="2" fillId="0" borderId="7" xfId="0" applyNumberFormat="1" applyFont="1" applyBorder="1" applyAlignment="1">
      <alignment horizontal="center" vertical="top"/>
    </xf>
    <xf numFmtId="164" fontId="5" fillId="4" borderId="2" xfId="0" applyNumberFormat="1" applyFont="1" applyFill="1" applyBorder="1" applyAlignment="1">
      <alignment horizontal="right" vertical="top"/>
    </xf>
    <xf numFmtId="164" fontId="5" fillId="4" borderId="3" xfId="0" applyNumberFormat="1" applyFont="1" applyFill="1" applyBorder="1" applyAlignment="1">
      <alignment horizontal="right" vertical="top"/>
    </xf>
    <xf numFmtId="164" fontId="5" fillId="4" borderId="4" xfId="0" applyNumberFormat="1" applyFont="1" applyFill="1" applyBorder="1" applyAlignment="1">
      <alignment horizontal="right" vertical="top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17" fillId="0" borderId="5" xfId="0" applyFont="1" applyBorder="1" applyAlignment="1">
      <alignment horizontal="center" vertical="top" textRotation="90"/>
    </xf>
    <xf numFmtId="0" fontId="17" fillId="0" borderId="6" xfId="0" applyFont="1" applyBorder="1" applyAlignment="1">
      <alignment horizontal="center" vertical="top" textRotation="90"/>
    </xf>
    <xf numFmtId="49" fontId="2" fillId="0" borderId="5" xfId="0" applyNumberFormat="1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 textRotation="90"/>
    </xf>
    <xf numFmtId="49" fontId="2" fillId="0" borderId="7" xfId="0" applyNumberFormat="1" applyFont="1" applyBorder="1" applyAlignment="1">
      <alignment horizontal="center" vertical="top" textRotation="90"/>
    </xf>
    <xf numFmtId="49" fontId="2" fillId="0" borderId="6" xfId="0" applyNumberFormat="1" applyFont="1" applyBorder="1" applyAlignment="1">
      <alignment horizontal="center" vertical="top" textRotation="90"/>
    </xf>
  </cellXfs>
  <cellStyles count="2">
    <cellStyle name="Geras" xfId="1" builtinId="26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CZK144"/>
  <sheetViews>
    <sheetView tabSelected="1" topLeftCell="AO10" zoomScaleNormal="100" workbookViewId="0">
      <pane ySplit="3" topLeftCell="A61" activePane="bottomLeft" state="frozen"/>
      <selection activeCell="A10" sqref="A10"/>
      <selection pane="bottomLeft" activeCell="BG144" sqref="BG144"/>
    </sheetView>
  </sheetViews>
  <sheetFormatPr defaultRowHeight="15"/>
  <cols>
    <col min="1" max="1" width="3.5703125" customWidth="1"/>
    <col min="2" max="2" width="3.85546875" customWidth="1"/>
    <col min="3" max="3" width="3.140625" customWidth="1"/>
    <col min="4" max="4" width="24.42578125" customWidth="1"/>
    <col min="5" max="5" width="3.140625" customWidth="1"/>
    <col min="6" max="6" width="5" customWidth="1"/>
    <col min="7" max="7" width="6.7109375" customWidth="1"/>
    <col min="8" max="8" width="8.140625" customWidth="1"/>
    <col min="9" max="9" width="3.140625" customWidth="1"/>
    <col min="10" max="10" width="5.85546875" customWidth="1"/>
    <col min="11" max="11" width="5.140625" customWidth="1"/>
    <col min="12" max="13" width="6.42578125" bestFit="1" customWidth="1"/>
    <col min="14" max="14" width="3.42578125" bestFit="1" customWidth="1"/>
    <col min="15" max="15" width="5.42578125" bestFit="1" customWidth="1"/>
    <col min="16" max="16" width="3.7109375" customWidth="1"/>
    <col min="17" max="19" width="3.42578125" bestFit="1" customWidth="1"/>
    <col min="20" max="21" width="6.42578125" bestFit="1" customWidth="1"/>
    <col min="22" max="22" width="5.42578125" customWidth="1"/>
    <col min="23" max="23" width="6" customWidth="1"/>
    <col min="24" max="24" width="6.42578125" bestFit="1" customWidth="1"/>
    <col min="25" max="25" width="3.42578125" bestFit="1" customWidth="1"/>
    <col min="26" max="26" width="5.140625" bestFit="1" customWidth="1"/>
    <col min="27" max="27" width="3.42578125" bestFit="1" customWidth="1"/>
    <col min="28" max="29" width="6.42578125" bestFit="1" customWidth="1"/>
    <col min="30" max="30" width="3.42578125" bestFit="1" customWidth="1"/>
    <col min="31" max="31" width="5.42578125" bestFit="1" customWidth="1"/>
    <col min="32" max="32" width="7.28515625" bestFit="1" customWidth="1"/>
    <col min="33" max="35" width="3.42578125" bestFit="1" customWidth="1"/>
    <col min="36" max="37" width="6.5703125" bestFit="1" customWidth="1"/>
    <col min="38" max="38" width="5.5703125" bestFit="1" customWidth="1"/>
    <col min="39" max="39" width="5.28515625" customWidth="1"/>
    <col min="40" max="40" width="6.42578125" bestFit="1" customWidth="1"/>
    <col min="41" max="41" width="3.42578125" bestFit="1" customWidth="1"/>
    <col min="42" max="42" width="5.5703125" bestFit="1" customWidth="1"/>
    <col min="43" max="43" width="3.42578125" bestFit="1" customWidth="1"/>
    <col min="44" max="45" width="6.42578125" bestFit="1" customWidth="1"/>
    <col min="46" max="46" width="3.42578125" bestFit="1" customWidth="1"/>
    <col min="47" max="47" width="5.42578125" bestFit="1" customWidth="1"/>
    <col min="48" max="48" width="4.140625" customWidth="1"/>
    <col min="49" max="51" width="3.42578125" bestFit="1" customWidth="1"/>
    <col min="52" max="53" width="6.42578125" bestFit="1" customWidth="1"/>
    <col min="54" max="54" width="5.42578125" customWidth="1"/>
    <col min="55" max="55" width="6.5703125" customWidth="1"/>
    <col min="56" max="56" width="6.42578125" bestFit="1" customWidth="1"/>
    <col min="57" max="57" width="3.42578125" bestFit="1" customWidth="1"/>
    <col min="58" max="58" width="5" bestFit="1" customWidth="1"/>
    <col min="59" max="59" width="3.42578125" bestFit="1" customWidth="1"/>
    <col min="60" max="61" width="6.42578125" bestFit="1" customWidth="1"/>
    <col min="62" max="62" width="3.42578125" bestFit="1" customWidth="1"/>
    <col min="63" max="63" width="5.42578125" bestFit="1" customWidth="1"/>
    <col min="64" max="64" width="4" customWidth="1"/>
    <col min="65" max="65" width="4.42578125" customWidth="1"/>
    <col min="66" max="67" width="3.42578125" bestFit="1" customWidth="1"/>
    <col min="68" max="68" width="5.85546875" customWidth="1"/>
    <col min="69" max="69" width="5.28515625" customWidth="1"/>
    <col min="70" max="70" width="6.7109375" bestFit="1" customWidth="1"/>
    <col min="71" max="71" width="6.42578125" customWidth="1"/>
    <col min="72" max="72" width="26.28515625" customWidth="1"/>
    <col min="73" max="73" width="7.42578125" customWidth="1"/>
    <col min="74" max="74" width="8" customWidth="1"/>
    <col min="75" max="75" width="9" customWidth="1"/>
    <col min="77" max="1018" width="9.140625" style="125"/>
  </cols>
  <sheetData>
    <row r="2" spans="1:99" ht="15" customHeight="1">
      <c r="A2" s="217" t="s">
        <v>201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198"/>
      <c r="BZ2" s="198"/>
      <c r="CA2" s="198"/>
      <c r="CB2" s="198"/>
      <c r="CC2" s="198"/>
      <c r="CD2" s="198"/>
      <c r="CE2" s="198"/>
      <c r="CF2" s="198"/>
      <c r="CG2" s="198"/>
      <c r="CH2" s="198"/>
      <c r="CI2" s="198"/>
      <c r="CJ2" s="198"/>
      <c r="CK2" s="198"/>
      <c r="CL2" s="198"/>
      <c r="CM2" s="198"/>
      <c r="CN2" s="198"/>
      <c r="CO2" s="198"/>
      <c r="CP2" s="198"/>
      <c r="CQ2" s="198"/>
      <c r="CR2" s="198"/>
      <c r="CS2" s="198"/>
      <c r="CT2" s="198"/>
      <c r="CU2" s="198"/>
    </row>
    <row r="3" spans="1:99" ht="60.75" customHeight="1">
      <c r="A3" s="218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8"/>
      <c r="BC3" s="218"/>
      <c r="BD3" s="218"/>
      <c r="BE3" s="218"/>
      <c r="BF3" s="218"/>
      <c r="BG3" s="218"/>
      <c r="BH3" s="218"/>
      <c r="BI3" s="218"/>
      <c r="BJ3" s="218"/>
      <c r="BK3" s="218"/>
      <c r="BL3" s="218"/>
      <c r="BM3" s="218"/>
      <c r="BN3" s="218"/>
      <c r="BO3" s="218"/>
      <c r="BP3" s="218"/>
      <c r="BQ3" s="218"/>
      <c r="BR3" s="218"/>
      <c r="BS3" s="218"/>
      <c r="BT3" s="218"/>
      <c r="BU3" s="218"/>
      <c r="BV3" s="218"/>
      <c r="BW3" s="218"/>
      <c r="BX3" s="218"/>
      <c r="BY3" s="198"/>
      <c r="BZ3" s="198"/>
      <c r="CA3" s="198"/>
      <c r="CB3" s="198"/>
      <c r="CC3" s="198"/>
      <c r="CD3" s="198"/>
      <c r="CE3" s="198"/>
      <c r="CF3" s="198"/>
      <c r="CG3" s="198"/>
      <c r="CH3" s="198"/>
      <c r="CI3" s="198"/>
      <c r="CJ3" s="198"/>
      <c r="CK3" s="198"/>
      <c r="CL3" s="198"/>
      <c r="CM3" s="198"/>
      <c r="CN3" s="198"/>
      <c r="CO3" s="198"/>
      <c r="CP3" s="198"/>
      <c r="CQ3" s="198"/>
      <c r="CR3" s="198"/>
      <c r="CS3" s="198"/>
      <c r="CT3" s="198"/>
      <c r="CU3" s="198"/>
    </row>
    <row r="5" spans="1:99" ht="15.75">
      <c r="BW5" s="199" t="s">
        <v>199</v>
      </c>
    </row>
    <row r="7" spans="1:99" ht="15.75">
      <c r="BW7" s="219" t="s">
        <v>200</v>
      </c>
      <c r="BX7" s="219"/>
    </row>
    <row r="9" spans="1:99" s="1" customFormat="1" ht="12" customHeight="1">
      <c r="A9" s="252" t="s">
        <v>0</v>
      </c>
      <c r="B9" s="252" t="s">
        <v>1</v>
      </c>
      <c r="C9" s="252" t="s">
        <v>2</v>
      </c>
      <c r="D9" s="253" t="s">
        <v>3</v>
      </c>
      <c r="E9" s="254" t="s">
        <v>4</v>
      </c>
      <c r="F9" s="255"/>
      <c r="G9" s="254" t="s">
        <v>5</v>
      </c>
      <c r="H9" s="256">
        <v>2014</v>
      </c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>
        <v>2015</v>
      </c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>
        <v>2016</v>
      </c>
      <c r="AO9" s="256"/>
      <c r="AP9" s="256"/>
      <c r="AQ9" s="256"/>
      <c r="AR9" s="256"/>
      <c r="AS9" s="256"/>
      <c r="AT9" s="256"/>
      <c r="AU9" s="256"/>
      <c r="AV9" s="256"/>
      <c r="AW9" s="256"/>
      <c r="AX9" s="256"/>
      <c r="AY9" s="256"/>
      <c r="AZ9" s="256"/>
      <c r="BA9" s="256"/>
      <c r="BB9" s="256"/>
      <c r="BC9" s="256"/>
      <c r="BD9" s="256">
        <v>2017</v>
      </c>
      <c r="BE9" s="256"/>
      <c r="BF9" s="256"/>
      <c r="BG9" s="256"/>
      <c r="BH9" s="256"/>
      <c r="BI9" s="256"/>
      <c r="BJ9" s="256"/>
      <c r="BK9" s="256"/>
      <c r="BL9" s="256"/>
      <c r="BM9" s="256"/>
      <c r="BN9" s="256"/>
      <c r="BO9" s="256"/>
      <c r="BP9" s="256"/>
      <c r="BQ9" s="256"/>
      <c r="BR9" s="256"/>
      <c r="BS9" s="256"/>
      <c r="BT9" s="256" t="s">
        <v>6</v>
      </c>
      <c r="BU9" s="256"/>
      <c r="BV9" s="256"/>
      <c r="BW9" s="256"/>
      <c r="BX9" s="256"/>
    </row>
    <row r="10" spans="1:99" s="1" customFormat="1" ht="30.75" customHeight="1">
      <c r="A10" s="252"/>
      <c r="B10" s="252"/>
      <c r="C10" s="252"/>
      <c r="D10" s="253"/>
      <c r="E10" s="254"/>
      <c r="F10" s="255"/>
      <c r="G10" s="254"/>
      <c r="H10" s="238" t="s">
        <v>7</v>
      </c>
      <c r="I10" s="239"/>
      <c r="J10" s="239"/>
      <c r="K10" s="239"/>
      <c r="L10" s="239"/>
      <c r="M10" s="239"/>
      <c r="N10" s="239"/>
      <c r="O10" s="239"/>
      <c r="P10" s="239"/>
      <c r="Q10" s="239"/>
      <c r="R10" s="239"/>
      <c r="S10" s="240"/>
      <c r="T10" s="236" t="s">
        <v>8</v>
      </c>
      <c r="U10" s="236"/>
      <c r="V10" s="236"/>
      <c r="W10" s="236"/>
      <c r="X10" s="234" t="s">
        <v>7</v>
      </c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/>
      <c r="AJ10" s="236" t="s">
        <v>202</v>
      </c>
      <c r="AK10" s="236"/>
      <c r="AL10" s="236"/>
      <c r="AM10" s="236"/>
      <c r="AN10" s="234" t="s">
        <v>7</v>
      </c>
      <c r="AO10" s="234"/>
      <c r="AP10" s="234"/>
      <c r="AQ10" s="234"/>
      <c r="AR10" s="234"/>
      <c r="AS10" s="234"/>
      <c r="AT10" s="234"/>
      <c r="AU10" s="234"/>
      <c r="AV10" s="234"/>
      <c r="AW10" s="234"/>
      <c r="AX10" s="234"/>
      <c r="AY10" s="234"/>
      <c r="AZ10" s="236" t="s">
        <v>9</v>
      </c>
      <c r="BA10" s="236"/>
      <c r="BB10" s="236"/>
      <c r="BC10" s="236"/>
      <c r="BD10" s="234" t="s">
        <v>7</v>
      </c>
      <c r="BE10" s="234"/>
      <c r="BF10" s="234"/>
      <c r="BG10" s="234"/>
      <c r="BH10" s="234"/>
      <c r="BI10" s="234"/>
      <c r="BJ10" s="234"/>
      <c r="BK10" s="234"/>
      <c r="BL10" s="234"/>
      <c r="BM10" s="234"/>
      <c r="BN10" s="234"/>
      <c r="BO10" s="234"/>
      <c r="BP10" s="236" t="s">
        <v>9</v>
      </c>
      <c r="BQ10" s="236"/>
      <c r="BR10" s="236"/>
      <c r="BS10" s="236"/>
      <c r="BT10" s="236" t="s">
        <v>10</v>
      </c>
      <c r="BU10" s="236" t="s">
        <v>11</v>
      </c>
      <c r="BV10" s="236"/>
      <c r="BW10" s="236"/>
      <c r="BX10" s="236"/>
    </row>
    <row r="11" spans="1:99" s="1" customFormat="1" ht="21" customHeight="1">
      <c r="A11" s="252"/>
      <c r="B11" s="252"/>
      <c r="C11" s="252"/>
      <c r="D11" s="253"/>
      <c r="E11" s="254"/>
      <c r="F11" s="255"/>
      <c r="G11" s="254"/>
      <c r="H11" s="237" t="s">
        <v>12</v>
      </c>
      <c r="I11" s="237"/>
      <c r="J11" s="237"/>
      <c r="K11" s="237"/>
      <c r="L11" s="238" t="s">
        <v>13</v>
      </c>
      <c r="M11" s="239"/>
      <c r="N11" s="239"/>
      <c r="O11" s="240"/>
      <c r="P11" s="235" t="s">
        <v>14</v>
      </c>
      <c r="Q11" s="238" t="s">
        <v>15</v>
      </c>
      <c r="R11" s="239"/>
      <c r="S11" s="240"/>
      <c r="T11" s="235" t="s">
        <v>16</v>
      </c>
      <c r="U11" s="241" t="s">
        <v>17</v>
      </c>
      <c r="V11" s="241"/>
      <c r="W11" s="242" t="s">
        <v>18</v>
      </c>
      <c r="X11" s="234" t="s">
        <v>12</v>
      </c>
      <c r="Y11" s="234"/>
      <c r="Z11" s="234"/>
      <c r="AA11" s="234"/>
      <c r="AB11" s="238" t="s">
        <v>13</v>
      </c>
      <c r="AC11" s="239"/>
      <c r="AD11" s="239"/>
      <c r="AE11" s="240"/>
      <c r="AF11" s="235" t="s">
        <v>14</v>
      </c>
      <c r="AG11" s="234" t="s">
        <v>15</v>
      </c>
      <c r="AH11" s="234"/>
      <c r="AI11" s="234"/>
      <c r="AJ11" s="235" t="s">
        <v>16</v>
      </c>
      <c r="AK11" s="241" t="s">
        <v>17</v>
      </c>
      <c r="AL11" s="241"/>
      <c r="AM11" s="242" t="s">
        <v>18</v>
      </c>
      <c r="AN11" s="234" t="s">
        <v>12</v>
      </c>
      <c r="AO11" s="234"/>
      <c r="AP11" s="234"/>
      <c r="AQ11" s="234"/>
      <c r="AR11" s="238" t="s">
        <v>13</v>
      </c>
      <c r="AS11" s="239"/>
      <c r="AT11" s="239"/>
      <c r="AU11" s="240"/>
      <c r="AV11" s="235" t="s">
        <v>14</v>
      </c>
      <c r="AW11" s="234" t="s">
        <v>15</v>
      </c>
      <c r="AX11" s="234"/>
      <c r="AY11" s="234"/>
      <c r="AZ11" s="235" t="s">
        <v>16</v>
      </c>
      <c r="BA11" s="241" t="s">
        <v>17</v>
      </c>
      <c r="BB11" s="241"/>
      <c r="BC11" s="242" t="s">
        <v>18</v>
      </c>
      <c r="BD11" s="234" t="s">
        <v>12</v>
      </c>
      <c r="BE11" s="234"/>
      <c r="BF11" s="234"/>
      <c r="BG11" s="234"/>
      <c r="BH11" s="238" t="s">
        <v>13</v>
      </c>
      <c r="BI11" s="239"/>
      <c r="BJ11" s="239"/>
      <c r="BK11" s="240"/>
      <c r="BL11" s="235" t="s">
        <v>14</v>
      </c>
      <c r="BM11" s="234" t="s">
        <v>15</v>
      </c>
      <c r="BN11" s="234"/>
      <c r="BO11" s="234"/>
      <c r="BP11" s="235" t="s">
        <v>16</v>
      </c>
      <c r="BQ11" s="241" t="s">
        <v>17</v>
      </c>
      <c r="BR11" s="241"/>
      <c r="BS11" s="242" t="s">
        <v>18</v>
      </c>
      <c r="BT11" s="236"/>
      <c r="BU11" s="2">
        <v>2014</v>
      </c>
      <c r="BV11" s="2">
        <v>2015</v>
      </c>
      <c r="BW11" s="2">
        <v>2016</v>
      </c>
      <c r="BX11" s="146">
        <v>2017</v>
      </c>
    </row>
    <row r="12" spans="1:99" s="1" customFormat="1" ht="156.75">
      <c r="A12" s="252"/>
      <c r="B12" s="252"/>
      <c r="C12" s="252"/>
      <c r="D12" s="253"/>
      <c r="E12" s="254"/>
      <c r="F12" s="255"/>
      <c r="G12" s="254"/>
      <c r="H12" s="3" t="s">
        <v>19</v>
      </c>
      <c r="I12" s="3" t="s">
        <v>20</v>
      </c>
      <c r="J12" s="3" t="s">
        <v>21</v>
      </c>
      <c r="K12" s="3" t="s">
        <v>22</v>
      </c>
      <c r="L12" s="3" t="s">
        <v>13</v>
      </c>
      <c r="M12" s="3" t="s">
        <v>23</v>
      </c>
      <c r="N12" s="3" t="s">
        <v>24</v>
      </c>
      <c r="O12" s="3" t="s">
        <v>25</v>
      </c>
      <c r="P12" s="235"/>
      <c r="Q12" s="3" t="s">
        <v>26</v>
      </c>
      <c r="R12" s="3" t="s">
        <v>27</v>
      </c>
      <c r="S12" s="3" t="s">
        <v>28</v>
      </c>
      <c r="T12" s="235"/>
      <c r="U12" s="4" t="s">
        <v>16</v>
      </c>
      <c r="V12" s="5" t="s">
        <v>29</v>
      </c>
      <c r="W12" s="242"/>
      <c r="X12" s="3" t="s">
        <v>19</v>
      </c>
      <c r="Y12" s="3" t="s">
        <v>20</v>
      </c>
      <c r="Z12" s="4" t="s">
        <v>21</v>
      </c>
      <c r="AA12" s="4" t="s">
        <v>22</v>
      </c>
      <c r="AB12" s="4" t="s">
        <v>13</v>
      </c>
      <c r="AC12" s="4" t="s">
        <v>23</v>
      </c>
      <c r="AD12" s="4" t="s">
        <v>24</v>
      </c>
      <c r="AE12" s="4" t="s">
        <v>25</v>
      </c>
      <c r="AF12" s="235"/>
      <c r="AG12" s="3" t="s">
        <v>26</v>
      </c>
      <c r="AH12" s="3" t="s">
        <v>27</v>
      </c>
      <c r="AI12" s="6" t="s">
        <v>28</v>
      </c>
      <c r="AJ12" s="235"/>
      <c r="AK12" s="3" t="s">
        <v>16</v>
      </c>
      <c r="AL12" s="7" t="s">
        <v>29</v>
      </c>
      <c r="AM12" s="242"/>
      <c r="AN12" s="3" t="s">
        <v>19</v>
      </c>
      <c r="AO12" s="3" t="s">
        <v>20</v>
      </c>
      <c r="AP12" s="3" t="s">
        <v>21</v>
      </c>
      <c r="AQ12" s="3" t="s">
        <v>22</v>
      </c>
      <c r="AR12" s="3" t="s">
        <v>13</v>
      </c>
      <c r="AS12" s="3" t="s">
        <v>23</v>
      </c>
      <c r="AT12" s="3" t="s">
        <v>24</v>
      </c>
      <c r="AU12" s="3" t="s">
        <v>25</v>
      </c>
      <c r="AV12" s="235"/>
      <c r="AW12" s="3" t="s">
        <v>26</v>
      </c>
      <c r="AX12" s="3" t="s">
        <v>27</v>
      </c>
      <c r="AY12" s="6" t="s">
        <v>28</v>
      </c>
      <c r="AZ12" s="235"/>
      <c r="BA12" s="3" t="s">
        <v>16</v>
      </c>
      <c r="BB12" s="7" t="s">
        <v>29</v>
      </c>
      <c r="BC12" s="242"/>
      <c r="BD12" s="3" t="s">
        <v>19</v>
      </c>
      <c r="BE12" s="3" t="s">
        <v>20</v>
      </c>
      <c r="BF12" s="4" t="s">
        <v>21</v>
      </c>
      <c r="BG12" s="4" t="s">
        <v>22</v>
      </c>
      <c r="BH12" s="190" t="s">
        <v>13</v>
      </c>
      <c r="BI12" s="190" t="s">
        <v>23</v>
      </c>
      <c r="BJ12" s="190" t="s">
        <v>24</v>
      </c>
      <c r="BK12" s="190" t="s">
        <v>25</v>
      </c>
      <c r="BL12" s="235"/>
      <c r="BM12" s="3" t="s">
        <v>26</v>
      </c>
      <c r="BN12" s="3" t="s">
        <v>27</v>
      </c>
      <c r="BO12" s="6" t="s">
        <v>28</v>
      </c>
      <c r="BP12" s="235"/>
      <c r="BQ12" s="3" t="s">
        <v>16</v>
      </c>
      <c r="BR12" s="7" t="s">
        <v>29</v>
      </c>
      <c r="BS12" s="242"/>
      <c r="BT12" s="8"/>
      <c r="BU12" s="8"/>
      <c r="BV12" s="8"/>
      <c r="BW12" s="8"/>
      <c r="BX12" s="9"/>
    </row>
    <row r="13" spans="1:99" s="1" customFormat="1" ht="16.5" customHeight="1">
      <c r="A13" s="258" t="s">
        <v>184</v>
      </c>
      <c r="B13" s="258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8"/>
      <c r="AG13" s="258"/>
      <c r="AH13" s="258"/>
      <c r="AI13" s="258"/>
      <c r="AJ13" s="258"/>
      <c r="AK13" s="258"/>
      <c r="AL13" s="258"/>
      <c r="AM13" s="258"/>
      <c r="AN13" s="258"/>
      <c r="AO13" s="258"/>
      <c r="AP13" s="258"/>
      <c r="AQ13" s="258"/>
      <c r="AR13" s="258"/>
      <c r="AS13" s="258"/>
      <c r="AT13" s="258"/>
      <c r="AU13" s="258"/>
      <c r="AV13" s="258"/>
      <c r="AW13" s="258"/>
      <c r="AX13" s="258"/>
      <c r="AY13" s="258"/>
      <c r="AZ13" s="258"/>
      <c r="BA13" s="258"/>
      <c r="BB13" s="258"/>
      <c r="BC13" s="258"/>
      <c r="BD13" s="258"/>
      <c r="BE13" s="258"/>
      <c r="BF13" s="258"/>
      <c r="BG13" s="258"/>
      <c r="BH13" s="258"/>
      <c r="BI13" s="258"/>
      <c r="BJ13" s="258"/>
      <c r="BK13" s="258"/>
      <c r="BL13" s="258"/>
      <c r="BM13" s="258"/>
      <c r="BN13" s="258"/>
      <c r="BO13" s="258"/>
      <c r="BP13" s="258"/>
      <c r="BQ13" s="258"/>
      <c r="BR13" s="258"/>
      <c r="BS13" s="258"/>
      <c r="BT13" s="258"/>
      <c r="BU13" s="258"/>
      <c r="BV13" s="258"/>
      <c r="BW13" s="258"/>
      <c r="BX13" s="258"/>
    </row>
    <row r="14" spans="1:99" s="11" customFormat="1" ht="15" customHeight="1">
      <c r="A14" s="10" t="s">
        <v>30</v>
      </c>
      <c r="B14" s="259" t="s">
        <v>31</v>
      </c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59"/>
      <c r="AN14" s="259"/>
      <c r="AO14" s="259"/>
      <c r="AP14" s="259"/>
      <c r="AQ14" s="259"/>
      <c r="AR14" s="259"/>
      <c r="AS14" s="259"/>
      <c r="AT14" s="259"/>
      <c r="AU14" s="259"/>
      <c r="AV14" s="259"/>
      <c r="AW14" s="259"/>
      <c r="AX14" s="259"/>
      <c r="AY14" s="259"/>
      <c r="AZ14" s="259"/>
      <c r="BA14" s="259"/>
      <c r="BB14" s="259"/>
      <c r="BC14" s="259"/>
      <c r="BD14" s="259"/>
      <c r="BE14" s="259"/>
      <c r="BF14" s="259"/>
      <c r="BG14" s="259"/>
      <c r="BH14" s="259"/>
      <c r="BI14" s="259"/>
      <c r="BJ14" s="259"/>
      <c r="BK14" s="259"/>
      <c r="BL14" s="259"/>
      <c r="BM14" s="259"/>
      <c r="BN14" s="259"/>
      <c r="BO14" s="259"/>
      <c r="BP14" s="259"/>
      <c r="BQ14" s="259"/>
      <c r="BR14" s="259"/>
      <c r="BS14" s="259"/>
      <c r="BT14" s="259"/>
      <c r="BU14" s="259"/>
      <c r="BV14" s="259"/>
      <c r="BW14" s="259"/>
      <c r="BX14" s="259"/>
    </row>
    <row r="15" spans="1:99" s="11" customFormat="1" ht="15.75" customHeight="1">
      <c r="A15" s="12" t="s">
        <v>30</v>
      </c>
      <c r="B15" s="13" t="s">
        <v>30</v>
      </c>
      <c r="C15" s="246" t="s">
        <v>32</v>
      </c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6"/>
      <c r="T15" s="246"/>
      <c r="U15" s="246"/>
      <c r="V15" s="246"/>
      <c r="W15" s="246"/>
      <c r="X15" s="246"/>
      <c r="Y15" s="246"/>
      <c r="Z15" s="246"/>
      <c r="AA15" s="246"/>
      <c r="AB15" s="246"/>
      <c r="AC15" s="246"/>
      <c r="AD15" s="246"/>
      <c r="AE15" s="246"/>
      <c r="AF15" s="246"/>
      <c r="AG15" s="246"/>
      <c r="AH15" s="246"/>
      <c r="AI15" s="246"/>
      <c r="AJ15" s="246"/>
      <c r="AK15" s="246"/>
      <c r="AL15" s="246"/>
      <c r="AM15" s="246"/>
      <c r="AN15" s="246"/>
      <c r="AO15" s="246"/>
      <c r="AP15" s="246"/>
      <c r="AQ15" s="246"/>
      <c r="AR15" s="246"/>
      <c r="AS15" s="246"/>
      <c r="AT15" s="246"/>
      <c r="AU15" s="246"/>
      <c r="AV15" s="246"/>
      <c r="AW15" s="246"/>
      <c r="AX15" s="246"/>
      <c r="AY15" s="246"/>
      <c r="AZ15" s="246"/>
      <c r="BA15" s="246"/>
      <c r="BB15" s="246"/>
      <c r="BC15" s="246"/>
      <c r="BD15" s="246"/>
      <c r="BE15" s="246"/>
      <c r="BF15" s="246"/>
      <c r="BG15" s="246"/>
      <c r="BH15" s="246"/>
      <c r="BI15" s="246"/>
      <c r="BJ15" s="246"/>
      <c r="BK15" s="246"/>
      <c r="BL15" s="246"/>
      <c r="BM15" s="246"/>
      <c r="BN15" s="246"/>
      <c r="BO15" s="246"/>
      <c r="BP15" s="246"/>
      <c r="BQ15" s="246"/>
      <c r="BR15" s="246"/>
      <c r="BS15" s="246"/>
      <c r="BT15" s="246"/>
      <c r="BU15" s="246"/>
      <c r="BV15" s="246"/>
      <c r="BW15" s="246"/>
      <c r="BX15" s="246"/>
    </row>
    <row r="16" spans="1:99" s="11" customFormat="1" ht="51">
      <c r="A16" s="12" t="s">
        <v>30</v>
      </c>
      <c r="B16" s="13" t="s">
        <v>30</v>
      </c>
      <c r="C16" s="83" t="s">
        <v>30</v>
      </c>
      <c r="D16" s="101" t="s">
        <v>130</v>
      </c>
      <c r="E16" s="18" t="s">
        <v>63</v>
      </c>
      <c r="F16" s="116" t="s">
        <v>34</v>
      </c>
      <c r="G16" s="148" t="s">
        <v>35</v>
      </c>
      <c r="H16" s="81"/>
      <c r="I16" s="21"/>
      <c r="J16" s="21"/>
      <c r="K16" s="21"/>
      <c r="L16" s="21">
        <v>4.3</v>
      </c>
      <c r="M16" s="21"/>
      <c r="N16" s="21"/>
      <c r="O16" s="21"/>
      <c r="P16" s="21"/>
      <c r="Q16" s="21"/>
      <c r="R16" s="21"/>
      <c r="S16" s="21"/>
      <c r="T16" s="21">
        <v>4.3</v>
      </c>
      <c r="U16" s="21">
        <v>4.3</v>
      </c>
      <c r="V16" s="21">
        <v>0</v>
      </c>
      <c r="W16" s="22">
        <v>0</v>
      </c>
      <c r="X16" s="22"/>
      <c r="Y16" s="22"/>
      <c r="Z16" s="22"/>
      <c r="AA16" s="22"/>
      <c r="AB16" s="22">
        <v>4.5</v>
      </c>
      <c r="AC16" s="22"/>
      <c r="AD16" s="22"/>
      <c r="AE16" s="22"/>
      <c r="AF16" s="22"/>
      <c r="AG16" s="22"/>
      <c r="AH16" s="22"/>
      <c r="AI16" s="23"/>
      <c r="AJ16" s="22">
        <v>4.5</v>
      </c>
      <c r="AK16" s="22">
        <v>4.5</v>
      </c>
      <c r="AL16" s="22">
        <v>0</v>
      </c>
      <c r="AM16" s="22">
        <v>0</v>
      </c>
      <c r="AN16" s="24"/>
      <c r="AO16" s="24"/>
      <c r="AP16" s="24"/>
      <c r="AQ16" s="24"/>
      <c r="AR16" s="21">
        <v>4.5</v>
      </c>
      <c r="AS16" s="21"/>
      <c r="AT16" s="24"/>
      <c r="AU16" s="24"/>
      <c r="AV16" s="24"/>
      <c r="AW16" s="24"/>
      <c r="AX16" s="24"/>
      <c r="AY16" s="24"/>
      <c r="AZ16" s="21">
        <v>4.5</v>
      </c>
      <c r="BA16" s="21">
        <v>4.5</v>
      </c>
      <c r="BB16" s="21">
        <v>0</v>
      </c>
      <c r="BC16" s="21">
        <v>0</v>
      </c>
      <c r="BD16" s="24"/>
      <c r="BE16" s="24"/>
      <c r="BF16" s="24"/>
      <c r="BG16" s="24"/>
      <c r="BH16" s="24">
        <v>4.5</v>
      </c>
      <c r="BI16" s="21"/>
      <c r="BJ16" s="24"/>
      <c r="BK16" s="24"/>
      <c r="BL16" s="24"/>
      <c r="BM16" s="24"/>
      <c r="BN16" s="24"/>
      <c r="BO16" s="24"/>
      <c r="BP16" s="24">
        <v>4.5</v>
      </c>
      <c r="BQ16" s="24">
        <v>4.5</v>
      </c>
      <c r="BR16" s="24">
        <v>0</v>
      </c>
      <c r="BS16" s="24">
        <v>0</v>
      </c>
      <c r="BT16" s="185" t="s">
        <v>191</v>
      </c>
      <c r="BU16" s="186">
        <v>4</v>
      </c>
      <c r="BV16" s="186">
        <v>4</v>
      </c>
      <c r="BW16" s="186">
        <v>5</v>
      </c>
      <c r="BX16" s="186">
        <v>6</v>
      </c>
    </row>
    <row r="17" spans="1:80" s="11" customFormat="1" ht="44.25" customHeight="1">
      <c r="A17" s="14" t="s">
        <v>30</v>
      </c>
      <c r="B17" s="15" t="s">
        <v>30</v>
      </c>
      <c r="C17" s="36" t="s">
        <v>36</v>
      </c>
      <c r="D17" s="17" t="s">
        <v>33</v>
      </c>
      <c r="E17" s="18" t="s">
        <v>63</v>
      </c>
      <c r="F17" s="116" t="s">
        <v>34</v>
      </c>
      <c r="G17" s="148" t="s">
        <v>35</v>
      </c>
      <c r="H17" s="109">
        <v>4.9000000000000004</v>
      </c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2"/>
      <c r="X17" s="22">
        <v>8.6999999999999993</v>
      </c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3"/>
      <c r="AJ17" s="22"/>
      <c r="AK17" s="22"/>
      <c r="AL17" s="22"/>
      <c r="AM17" s="22"/>
      <c r="AN17" s="21">
        <v>8.6999999999999993</v>
      </c>
      <c r="AO17" s="24"/>
      <c r="AP17" s="24"/>
      <c r="AQ17" s="24"/>
      <c r="AR17" s="21"/>
      <c r="AS17" s="21"/>
      <c r="AT17" s="24"/>
      <c r="AU17" s="24"/>
      <c r="AV17" s="24"/>
      <c r="AW17" s="24"/>
      <c r="AX17" s="24"/>
      <c r="AY17" s="24"/>
      <c r="AZ17" s="21"/>
      <c r="BA17" s="21"/>
      <c r="BB17" s="21"/>
      <c r="BC17" s="21"/>
      <c r="BD17" s="24">
        <v>8.6999999999999993</v>
      </c>
      <c r="BE17" s="24"/>
      <c r="BF17" s="24"/>
      <c r="BG17" s="24"/>
      <c r="BH17" s="24"/>
      <c r="BI17" s="21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110"/>
      <c r="BU17" s="111"/>
      <c r="BV17" s="111"/>
      <c r="BW17" s="111"/>
      <c r="BX17" s="111"/>
    </row>
    <row r="18" spans="1:80" s="11" customFormat="1" ht="45.75">
      <c r="A18" s="14" t="s">
        <v>30</v>
      </c>
      <c r="B18" s="15" t="s">
        <v>30</v>
      </c>
      <c r="C18" s="149" t="s">
        <v>43</v>
      </c>
      <c r="D18" s="17" t="s">
        <v>37</v>
      </c>
      <c r="E18" s="18" t="s">
        <v>63</v>
      </c>
      <c r="F18" s="116" t="s">
        <v>38</v>
      </c>
      <c r="G18" s="148" t="s">
        <v>35</v>
      </c>
      <c r="H18" s="109">
        <v>0.2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8"/>
      <c r="U18" s="28"/>
      <c r="V18" s="28"/>
      <c r="W18" s="22"/>
      <c r="X18" s="22">
        <v>0.3</v>
      </c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3"/>
      <c r="AJ18" s="22"/>
      <c r="AK18" s="22"/>
      <c r="AL18" s="22"/>
      <c r="AM18" s="22"/>
      <c r="AN18" s="21">
        <v>0.3</v>
      </c>
      <c r="AO18" s="24"/>
      <c r="AP18" s="24"/>
      <c r="AQ18" s="24"/>
      <c r="AR18" s="21"/>
      <c r="AS18" s="21"/>
      <c r="AT18" s="24"/>
      <c r="AU18" s="24"/>
      <c r="AV18" s="24"/>
      <c r="AW18" s="24"/>
      <c r="AX18" s="24"/>
      <c r="AY18" s="24"/>
      <c r="AZ18" s="21"/>
      <c r="BA18" s="21"/>
      <c r="BB18" s="21"/>
      <c r="BC18" s="21"/>
      <c r="BD18" s="24">
        <v>0.3</v>
      </c>
      <c r="BE18" s="24"/>
      <c r="BF18" s="24"/>
      <c r="BG18" s="24"/>
      <c r="BH18" s="24"/>
      <c r="BI18" s="21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43"/>
      <c r="BU18" s="43"/>
      <c r="BV18" s="43"/>
      <c r="BW18" s="43"/>
      <c r="BX18" s="43"/>
    </row>
    <row r="19" spans="1:80" s="11" customFormat="1" ht="14.25" customHeight="1">
      <c r="A19" s="12" t="s">
        <v>30</v>
      </c>
      <c r="B19" s="13" t="s">
        <v>30</v>
      </c>
      <c r="C19" s="257" t="s">
        <v>39</v>
      </c>
      <c r="D19" s="257"/>
      <c r="E19" s="257"/>
      <c r="F19" s="257"/>
      <c r="G19" s="257"/>
      <c r="H19" s="29">
        <f>SUM(H16:H18)</f>
        <v>5.1000000000000005</v>
      </c>
      <c r="I19" s="29"/>
      <c r="J19" s="29"/>
      <c r="K19" s="29"/>
      <c r="L19" s="29">
        <f t="shared" ref="L19:BS19" si="0">SUM(L16:L18)</f>
        <v>4.3</v>
      </c>
      <c r="M19" s="29"/>
      <c r="N19" s="29"/>
      <c r="O19" s="29"/>
      <c r="P19" s="29"/>
      <c r="Q19" s="29"/>
      <c r="R19" s="29"/>
      <c r="S19" s="29"/>
      <c r="T19" s="29">
        <f t="shared" si="0"/>
        <v>4.3</v>
      </c>
      <c r="U19" s="29">
        <f t="shared" si="0"/>
        <v>4.3</v>
      </c>
      <c r="V19" s="29">
        <f t="shared" si="0"/>
        <v>0</v>
      </c>
      <c r="W19" s="29">
        <f t="shared" si="0"/>
        <v>0</v>
      </c>
      <c r="X19" s="29">
        <f t="shared" si="0"/>
        <v>9</v>
      </c>
      <c r="Y19" s="29"/>
      <c r="Z19" s="29"/>
      <c r="AA19" s="29"/>
      <c r="AB19" s="29">
        <f t="shared" si="0"/>
        <v>4.5</v>
      </c>
      <c r="AC19" s="29"/>
      <c r="AD19" s="29"/>
      <c r="AE19" s="29"/>
      <c r="AF19" s="29"/>
      <c r="AG19" s="29"/>
      <c r="AH19" s="29"/>
      <c r="AI19" s="29"/>
      <c r="AJ19" s="29">
        <f t="shared" si="0"/>
        <v>4.5</v>
      </c>
      <c r="AK19" s="29">
        <f t="shared" si="0"/>
        <v>4.5</v>
      </c>
      <c r="AL19" s="29">
        <f t="shared" si="0"/>
        <v>0</v>
      </c>
      <c r="AM19" s="29">
        <f t="shared" si="0"/>
        <v>0</v>
      </c>
      <c r="AN19" s="29">
        <f t="shared" si="0"/>
        <v>9</v>
      </c>
      <c r="AO19" s="29"/>
      <c r="AP19" s="29"/>
      <c r="AQ19" s="29"/>
      <c r="AR19" s="29">
        <f t="shared" si="0"/>
        <v>4.5</v>
      </c>
      <c r="AS19" s="29"/>
      <c r="AT19" s="29"/>
      <c r="AU19" s="29"/>
      <c r="AV19" s="29"/>
      <c r="AW19" s="29"/>
      <c r="AX19" s="29"/>
      <c r="AY19" s="29"/>
      <c r="AZ19" s="29">
        <f t="shared" si="0"/>
        <v>4.5</v>
      </c>
      <c r="BA19" s="29">
        <f t="shared" si="0"/>
        <v>4.5</v>
      </c>
      <c r="BB19" s="29">
        <f t="shared" si="0"/>
        <v>0</v>
      </c>
      <c r="BC19" s="29">
        <f t="shared" si="0"/>
        <v>0</v>
      </c>
      <c r="BD19" s="29">
        <f t="shared" si="0"/>
        <v>9</v>
      </c>
      <c r="BE19" s="29"/>
      <c r="BF19" s="29"/>
      <c r="BG19" s="29"/>
      <c r="BH19" s="29">
        <f t="shared" si="0"/>
        <v>4.5</v>
      </c>
      <c r="BI19" s="29"/>
      <c r="BJ19" s="29"/>
      <c r="BK19" s="29"/>
      <c r="BL19" s="29"/>
      <c r="BM19" s="29"/>
      <c r="BN19" s="29"/>
      <c r="BO19" s="29"/>
      <c r="BP19" s="29">
        <f t="shared" si="0"/>
        <v>4.5</v>
      </c>
      <c r="BQ19" s="29">
        <f t="shared" si="0"/>
        <v>4.5</v>
      </c>
      <c r="BR19" s="29">
        <f t="shared" si="0"/>
        <v>0</v>
      </c>
      <c r="BS19" s="29">
        <f t="shared" si="0"/>
        <v>0</v>
      </c>
      <c r="BT19" s="29"/>
      <c r="BU19" s="29"/>
      <c r="BV19" s="29"/>
      <c r="BW19" s="29"/>
      <c r="BX19" s="29"/>
    </row>
    <row r="20" spans="1:80" s="11" customFormat="1" ht="15.75" customHeight="1">
      <c r="A20" s="12" t="s">
        <v>30</v>
      </c>
      <c r="B20" s="13" t="s">
        <v>36</v>
      </c>
      <c r="C20" s="246" t="s">
        <v>40</v>
      </c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6"/>
      <c r="AP20" s="246"/>
      <c r="AQ20" s="246"/>
      <c r="AR20" s="246"/>
      <c r="AS20" s="246"/>
      <c r="AT20" s="246"/>
      <c r="AU20" s="246"/>
      <c r="AV20" s="246"/>
      <c r="AW20" s="246"/>
      <c r="AX20" s="246"/>
      <c r="AY20" s="246"/>
      <c r="AZ20" s="246"/>
      <c r="BA20" s="246"/>
      <c r="BB20" s="246"/>
      <c r="BC20" s="246"/>
      <c r="BD20" s="246"/>
      <c r="BE20" s="246"/>
      <c r="BF20" s="246"/>
      <c r="BG20" s="246"/>
      <c r="BH20" s="246"/>
      <c r="BI20" s="246"/>
      <c r="BJ20" s="246"/>
      <c r="BK20" s="246"/>
      <c r="BL20" s="246"/>
      <c r="BM20" s="246"/>
      <c r="BN20" s="246"/>
      <c r="BO20" s="246"/>
      <c r="BP20" s="246"/>
      <c r="BQ20" s="246"/>
      <c r="BR20" s="246"/>
      <c r="BS20" s="246"/>
      <c r="BT20" s="246"/>
      <c r="BU20" s="246"/>
      <c r="BV20" s="246"/>
      <c r="BW20" s="246"/>
      <c r="BX20" s="246"/>
    </row>
    <row r="21" spans="1:80" s="11" customFormat="1" ht="51">
      <c r="A21" s="12" t="s">
        <v>30</v>
      </c>
      <c r="B21" s="13" t="s">
        <v>36</v>
      </c>
      <c r="C21" s="149" t="s">
        <v>30</v>
      </c>
      <c r="D21" s="101" t="s">
        <v>41</v>
      </c>
      <c r="E21" s="147" t="s">
        <v>63</v>
      </c>
      <c r="F21" s="116" t="s">
        <v>34</v>
      </c>
      <c r="G21" s="148" t="s">
        <v>35</v>
      </c>
      <c r="H21" s="84">
        <v>36.5</v>
      </c>
      <c r="I21" s="21"/>
      <c r="J21" s="21"/>
      <c r="K21" s="21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22">
        <v>37.1</v>
      </c>
      <c r="Y21" s="22"/>
      <c r="Z21" s="22"/>
      <c r="AA21" s="22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24">
        <v>37.1</v>
      </c>
      <c r="AO21" s="24"/>
      <c r="AP21" s="24"/>
      <c r="AQ21" s="24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24">
        <v>35.799999999999997</v>
      </c>
      <c r="BE21" s="24"/>
      <c r="BF21" s="24"/>
      <c r="BG21" s="24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187" t="s">
        <v>192</v>
      </c>
      <c r="BU21" s="186">
        <v>6</v>
      </c>
      <c r="BV21" s="186">
        <v>7</v>
      </c>
      <c r="BW21" s="186">
        <v>8</v>
      </c>
      <c r="BX21" s="186">
        <v>9</v>
      </c>
    </row>
    <row r="22" spans="1:80" s="11" customFormat="1" ht="45.75">
      <c r="A22" s="12" t="s">
        <v>30</v>
      </c>
      <c r="B22" s="13" t="s">
        <v>36</v>
      </c>
      <c r="C22" s="149" t="s">
        <v>36</v>
      </c>
      <c r="D22" s="101" t="s">
        <v>128</v>
      </c>
      <c r="E22" s="18" t="s">
        <v>63</v>
      </c>
      <c r="F22" s="116" t="s">
        <v>38</v>
      </c>
      <c r="G22" s="148" t="s">
        <v>35</v>
      </c>
      <c r="H22" s="84"/>
      <c r="I22" s="21"/>
      <c r="J22" s="21"/>
      <c r="K22" s="21"/>
      <c r="L22" s="21">
        <v>3.7</v>
      </c>
      <c r="M22" s="21"/>
      <c r="N22" s="21"/>
      <c r="O22" s="21"/>
      <c r="P22" s="21"/>
      <c r="Q22" s="21"/>
      <c r="R22" s="21"/>
      <c r="S22" s="21"/>
      <c r="T22" s="21">
        <v>3.7</v>
      </c>
      <c r="U22" s="30">
        <v>3.7</v>
      </c>
      <c r="V22" s="21">
        <v>0</v>
      </c>
      <c r="W22" s="22">
        <v>0</v>
      </c>
      <c r="X22" s="22"/>
      <c r="Y22" s="22"/>
      <c r="Z22" s="22"/>
      <c r="AA22" s="22"/>
      <c r="AB22" s="22">
        <v>3.8</v>
      </c>
      <c r="AC22" s="22"/>
      <c r="AD22" s="22"/>
      <c r="AE22" s="22"/>
      <c r="AF22" s="22"/>
      <c r="AG22" s="22"/>
      <c r="AH22" s="22"/>
      <c r="AI22" s="23"/>
      <c r="AJ22" s="22">
        <f>AB22</f>
        <v>3.8</v>
      </c>
      <c r="AK22" s="22">
        <f>AB22</f>
        <v>3.8</v>
      </c>
      <c r="AL22" s="22">
        <v>0</v>
      </c>
      <c r="AM22" s="22">
        <v>0</v>
      </c>
      <c r="AN22" s="24"/>
      <c r="AO22" s="24"/>
      <c r="AP22" s="24"/>
      <c r="AQ22" s="24"/>
      <c r="AR22" s="24">
        <v>3.6</v>
      </c>
      <c r="AS22" s="21"/>
      <c r="AT22" s="24"/>
      <c r="AU22" s="24"/>
      <c r="AV22" s="24"/>
      <c r="AW22" s="24"/>
      <c r="AX22" s="24"/>
      <c r="AY22" s="24"/>
      <c r="AZ22" s="21">
        <v>3.6</v>
      </c>
      <c r="BA22" s="21">
        <v>3.6</v>
      </c>
      <c r="BB22" s="21">
        <v>0</v>
      </c>
      <c r="BC22" s="21">
        <v>0</v>
      </c>
      <c r="BD22" s="24"/>
      <c r="BE22" s="24"/>
      <c r="BF22" s="24"/>
      <c r="BG22" s="24"/>
      <c r="BH22" s="24">
        <v>3.6</v>
      </c>
      <c r="BI22" s="21"/>
      <c r="BJ22" s="24"/>
      <c r="BK22" s="24"/>
      <c r="BL22" s="24"/>
      <c r="BM22" s="24"/>
      <c r="BN22" s="24"/>
      <c r="BO22" s="24"/>
      <c r="BP22" s="24">
        <v>3.6</v>
      </c>
      <c r="BQ22" s="24">
        <v>3.6</v>
      </c>
      <c r="BR22" s="24">
        <v>0</v>
      </c>
      <c r="BS22" s="24">
        <v>0</v>
      </c>
      <c r="BT22" s="69"/>
      <c r="BU22" s="70"/>
      <c r="BV22" s="70"/>
      <c r="BW22" s="70"/>
      <c r="BX22" s="70"/>
    </row>
    <row r="23" spans="1:80" s="11" customFormat="1" ht="63.75">
      <c r="A23" s="12" t="s">
        <v>30</v>
      </c>
      <c r="B23" s="13" t="s">
        <v>36</v>
      </c>
      <c r="C23" s="149" t="s">
        <v>43</v>
      </c>
      <c r="D23" s="101" t="s">
        <v>42</v>
      </c>
      <c r="E23" s="147" t="s">
        <v>63</v>
      </c>
      <c r="F23" s="116" t="s">
        <v>38</v>
      </c>
      <c r="G23" s="148" t="s">
        <v>35</v>
      </c>
      <c r="H23" s="84">
        <v>1.8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2">
        <v>0</v>
      </c>
      <c r="U23" s="33">
        <v>0</v>
      </c>
      <c r="V23" s="28">
        <v>0</v>
      </c>
      <c r="W23" s="22">
        <v>0</v>
      </c>
      <c r="X23" s="22">
        <v>2.2000000000000002</v>
      </c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3"/>
      <c r="AJ23" s="22">
        <v>0</v>
      </c>
      <c r="AK23" s="22">
        <v>0</v>
      </c>
      <c r="AL23" s="22">
        <v>0</v>
      </c>
      <c r="AM23" s="22">
        <v>0</v>
      </c>
      <c r="AN23" s="24">
        <v>2.2000000000000002</v>
      </c>
      <c r="AO23" s="24"/>
      <c r="AP23" s="24"/>
      <c r="AQ23" s="24"/>
      <c r="AR23" s="24"/>
      <c r="AS23" s="21"/>
      <c r="AT23" s="24"/>
      <c r="AU23" s="24"/>
      <c r="AV23" s="24"/>
      <c r="AW23" s="24"/>
      <c r="AX23" s="24"/>
      <c r="AY23" s="24"/>
      <c r="AZ23" s="21">
        <v>0</v>
      </c>
      <c r="BA23" s="21">
        <v>0</v>
      </c>
      <c r="BB23" s="21">
        <v>0</v>
      </c>
      <c r="BC23" s="21">
        <v>0</v>
      </c>
      <c r="BD23" s="24">
        <v>2.2000000000000002</v>
      </c>
      <c r="BE23" s="24"/>
      <c r="BF23" s="24"/>
      <c r="BG23" s="24"/>
      <c r="BH23" s="24"/>
      <c r="BI23" s="21"/>
      <c r="BJ23" s="24"/>
      <c r="BK23" s="24"/>
      <c r="BL23" s="24"/>
      <c r="BM23" s="24"/>
      <c r="BN23" s="24"/>
      <c r="BO23" s="24"/>
      <c r="BP23" s="24">
        <v>0</v>
      </c>
      <c r="BQ23" s="24">
        <v>0</v>
      </c>
      <c r="BR23" s="24">
        <v>0</v>
      </c>
      <c r="BS23" s="24">
        <v>0</v>
      </c>
      <c r="BT23" s="31"/>
      <c r="BU23" s="32"/>
      <c r="BV23" s="32"/>
      <c r="BW23" s="32"/>
      <c r="BX23" s="32"/>
    </row>
    <row r="24" spans="1:80" s="11" customFormat="1" ht="14.25" customHeight="1">
      <c r="A24" s="12" t="s">
        <v>30</v>
      </c>
      <c r="B24" s="13" t="s">
        <v>36</v>
      </c>
      <c r="C24" s="257" t="s">
        <v>39</v>
      </c>
      <c r="D24" s="257"/>
      <c r="E24" s="257"/>
      <c r="F24" s="257"/>
      <c r="G24" s="257"/>
      <c r="H24" s="29">
        <f>SUM(H21:H23)</f>
        <v>38.299999999999997</v>
      </c>
      <c r="I24" s="29"/>
      <c r="J24" s="29"/>
      <c r="K24" s="29"/>
      <c r="L24" s="29">
        <f t="shared" ref="L24:BS24" si="1">SUM(L21:L23)</f>
        <v>3.7</v>
      </c>
      <c r="M24" s="29"/>
      <c r="N24" s="29"/>
      <c r="O24" s="29"/>
      <c r="P24" s="29"/>
      <c r="Q24" s="29"/>
      <c r="R24" s="29"/>
      <c r="S24" s="29"/>
      <c r="T24" s="29">
        <f t="shared" si="1"/>
        <v>3.7</v>
      </c>
      <c r="U24" s="29">
        <f t="shared" si="1"/>
        <v>3.7</v>
      </c>
      <c r="V24" s="29">
        <f t="shared" si="1"/>
        <v>0</v>
      </c>
      <c r="W24" s="29">
        <f t="shared" si="1"/>
        <v>0</v>
      </c>
      <c r="X24" s="29">
        <f t="shared" si="1"/>
        <v>39.300000000000004</v>
      </c>
      <c r="Y24" s="29"/>
      <c r="Z24" s="29"/>
      <c r="AA24" s="29"/>
      <c r="AB24" s="29">
        <f t="shared" si="1"/>
        <v>3.8</v>
      </c>
      <c r="AC24" s="29"/>
      <c r="AD24" s="29"/>
      <c r="AE24" s="29"/>
      <c r="AF24" s="29"/>
      <c r="AG24" s="29"/>
      <c r="AH24" s="29"/>
      <c r="AI24" s="29"/>
      <c r="AJ24" s="29">
        <f t="shared" si="1"/>
        <v>3.8</v>
      </c>
      <c r="AK24" s="29">
        <f t="shared" si="1"/>
        <v>3.8</v>
      </c>
      <c r="AL24" s="29">
        <f t="shared" si="1"/>
        <v>0</v>
      </c>
      <c r="AM24" s="29">
        <f t="shared" si="1"/>
        <v>0</v>
      </c>
      <c r="AN24" s="29">
        <f t="shared" si="1"/>
        <v>39.300000000000004</v>
      </c>
      <c r="AO24" s="29"/>
      <c r="AP24" s="29"/>
      <c r="AQ24" s="29"/>
      <c r="AR24" s="29">
        <f t="shared" si="1"/>
        <v>3.6</v>
      </c>
      <c r="AS24" s="29"/>
      <c r="AT24" s="29"/>
      <c r="AU24" s="29"/>
      <c r="AV24" s="29"/>
      <c r="AW24" s="29"/>
      <c r="AX24" s="29"/>
      <c r="AY24" s="29"/>
      <c r="AZ24" s="29">
        <f t="shared" si="1"/>
        <v>3.6</v>
      </c>
      <c r="BA24" s="29">
        <f t="shared" si="1"/>
        <v>3.6</v>
      </c>
      <c r="BB24" s="29">
        <f t="shared" si="1"/>
        <v>0</v>
      </c>
      <c r="BC24" s="29">
        <f t="shared" si="1"/>
        <v>0</v>
      </c>
      <c r="BD24" s="29">
        <f t="shared" si="1"/>
        <v>38</v>
      </c>
      <c r="BE24" s="29"/>
      <c r="BF24" s="29"/>
      <c r="BG24" s="29"/>
      <c r="BH24" s="29">
        <f t="shared" si="1"/>
        <v>3.6</v>
      </c>
      <c r="BI24" s="29"/>
      <c r="BJ24" s="29"/>
      <c r="BK24" s="29"/>
      <c r="BL24" s="29"/>
      <c r="BM24" s="29"/>
      <c r="BN24" s="29"/>
      <c r="BO24" s="29"/>
      <c r="BP24" s="29">
        <f t="shared" si="1"/>
        <v>3.6</v>
      </c>
      <c r="BQ24" s="29">
        <f t="shared" si="1"/>
        <v>3.6</v>
      </c>
      <c r="BR24" s="29">
        <f t="shared" si="1"/>
        <v>0</v>
      </c>
      <c r="BS24" s="29">
        <f t="shared" si="1"/>
        <v>0</v>
      </c>
      <c r="BT24" s="29"/>
      <c r="BU24" s="29"/>
      <c r="BV24" s="29"/>
      <c r="BW24" s="29"/>
      <c r="BX24" s="29"/>
    </row>
    <row r="25" spans="1:80" s="11" customFormat="1" ht="15.75" customHeight="1">
      <c r="A25" s="12" t="s">
        <v>30</v>
      </c>
      <c r="B25" s="13" t="s">
        <v>43</v>
      </c>
      <c r="C25" s="246" t="s">
        <v>44</v>
      </c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6"/>
      <c r="Q25" s="246"/>
      <c r="R25" s="246"/>
      <c r="S25" s="246"/>
      <c r="T25" s="246"/>
      <c r="U25" s="246"/>
      <c r="V25" s="246"/>
      <c r="W25" s="246"/>
      <c r="X25" s="246"/>
      <c r="Y25" s="246"/>
      <c r="Z25" s="246"/>
      <c r="AA25" s="246"/>
      <c r="AB25" s="246"/>
      <c r="AC25" s="246"/>
      <c r="AD25" s="246"/>
      <c r="AE25" s="246"/>
      <c r="AF25" s="246"/>
      <c r="AG25" s="246"/>
      <c r="AH25" s="246"/>
      <c r="AI25" s="246"/>
      <c r="AJ25" s="246"/>
      <c r="AK25" s="246"/>
      <c r="AL25" s="246"/>
      <c r="AM25" s="246"/>
      <c r="AN25" s="246"/>
      <c r="AO25" s="246"/>
      <c r="AP25" s="246"/>
      <c r="AQ25" s="246"/>
      <c r="AR25" s="246"/>
      <c r="AS25" s="246"/>
      <c r="AT25" s="246"/>
      <c r="AU25" s="246"/>
      <c r="AV25" s="246"/>
      <c r="AW25" s="246"/>
      <c r="AX25" s="246"/>
      <c r="AY25" s="246"/>
      <c r="AZ25" s="246"/>
      <c r="BA25" s="246"/>
      <c r="BB25" s="246"/>
      <c r="BC25" s="246"/>
      <c r="BD25" s="246"/>
      <c r="BE25" s="246"/>
      <c r="BF25" s="246"/>
      <c r="BG25" s="246"/>
      <c r="BH25" s="246"/>
      <c r="BI25" s="246"/>
      <c r="BJ25" s="246"/>
      <c r="BK25" s="246"/>
      <c r="BL25" s="246"/>
      <c r="BM25" s="246"/>
      <c r="BN25" s="246"/>
      <c r="BO25" s="246"/>
      <c r="BP25" s="246"/>
      <c r="BQ25" s="246"/>
      <c r="BR25" s="246"/>
      <c r="BS25" s="246"/>
      <c r="BT25" s="246"/>
      <c r="BU25" s="246"/>
      <c r="BV25" s="246"/>
      <c r="BW25" s="246"/>
      <c r="BX25" s="246"/>
    </row>
    <row r="26" spans="1:80" s="11" customFormat="1" ht="45.75">
      <c r="A26" s="12" t="s">
        <v>30</v>
      </c>
      <c r="B26" s="13" t="s">
        <v>43</v>
      </c>
      <c r="C26" s="36" t="s">
        <v>30</v>
      </c>
      <c r="D26" s="17" t="s">
        <v>129</v>
      </c>
      <c r="E26" s="147" t="s">
        <v>63</v>
      </c>
      <c r="F26" s="20" t="s">
        <v>34</v>
      </c>
      <c r="G26" s="148" t="s">
        <v>35</v>
      </c>
      <c r="H26" s="35"/>
      <c r="I26" s="30"/>
      <c r="J26" s="30"/>
      <c r="K26" s="30"/>
      <c r="L26" s="30"/>
      <c r="M26" s="30">
        <v>61.8</v>
      </c>
      <c r="N26" s="30"/>
      <c r="O26" s="30"/>
      <c r="P26" s="30"/>
      <c r="Q26" s="30"/>
      <c r="R26" s="30"/>
      <c r="S26" s="30"/>
      <c r="T26" s="30">
        <v>61.8</v>
      </c>
      <c r="U26" s="30">
        <v>61.8</v>
      </c>
      <c r="V26" s="30">
        <v>0</v>
      </c>
      <c r="W26" s="37">
        <v>0</v>
      </c>
      <c r="X26" s="37"/>
      <c r="Y26" s="37"/>
      <c r="Z26" s="37"/>
      <c r="AA26" s="37"/>
      <c r="AB26" s="37"/>
      <c r="AC26" s="37">
        <v>89.7</v>
      </c>
      <c r="AD26" s="37"/>
      <c r="AE26" s="37"/>
      <c r="AF26" s="37"/>
      <c r="AG26" s="37"/>
      <c r="AH26" s="37"/>
      <c r="AI26" s="38"/>
      <c r="AJ26" s="37">
        <v>89.7</v>
      </c>
      <c r="AK26" s="37">
        <v>89.7</v>
      </c>
      <c r="AL26" s="37">
        <v>0</v>
      </c>
      <c r="AM26" s="37">
        <v>0</v>
      </c>
      <c r="AN26" s="39"/>
      <c r="AO26" s="39"/>
      <c r="AP26" s="39"/>
      <c r="AQ26" s="39"/>
      <c r="AR26" s="39"/>
      <c r="AS26" s="30">
        <v>89.7</v>
      </c>
      <c r="AT26" s="39"/>
      <c r="AU26" s="39"/>
      <c r="AV26" s="39"/>
      <c r="AW26" s="39"/>
      <c r="AX26" s="39"/>
      <c r="AY26" s="39"/>
      <c r="AZ26" s="30">
        <v>89.7</v>
      </c>
      <c r="BA26" s="30">
        <v>89.7</v>
      </c>
      <c r="BB26" s="30">
        <v>0</v>
      </c>
      <c r="BC26" s="30">
        <v>0</v>
      </c>
      <c r="BD26" s="39"/>
      <c r="BE26" s="39"/>
      <c r="BF26" s="39"/>
      <c r="BG26" s="39"/>
      <c r="BH26" s="39"/>
      <c r="BI26" s="30">
        <v>89.7</v>
      </c>
      <c r="BJ26" s="39"/>
      <c r="BK26" s="39"/>
      <c r="BL26" s="39"/>
      <c r="BM26" s="39"/>
      <c r="BN26" s="39"/>
      <c r="BO26" s="39"/>
      <c r="BP26" s="39">
        <v>89.7</v>
      </c>
      <c r="BQ26" s="30">
        <v>89.7</v>
      </c>
      <c r="BR26" s="30">
        <v>0</v>
      </c>
      <c r="BS26" s="30">
        <v>0</v>
      </c>
      <c r="BT26" s="188" t="s">
        <v>193</v>
      </c>
      <c r="BU26" s="71">
        <v>32</v>
      </c>
      <c r="BV26" s="71">
        <v>32</v>
      </c>
      <c r="BW26" s="71">
        <v>32</v>
      </c>
      <c r="BX26" s="71">
        <v>32</v>
      </c>
    </row>
    <row r="27" spans="1:80" s="11" customFormat="1" ht="63.75">
      <c r="A27" s="12" t="s">
        <v>30</v>
      </c>
      <c r="B27" s="13" t="s">
        <v>43</v>
      </c>
      <c r="C27" s="36" t="s">
        <v>36</v>
      </c>
      <c r="D27" s="17" t="s">
        <v>131</v>
      </c>
      <c r="E27" s="147" t="s">
        <v>63</v>
      </c>
      <c r="F27" s="20" t="s">
        <v>38</v>
      </c>
      <c r="G27" s="148" t="s">
        <v>35</v>
      </c>
      <c r="H27" s="35"/>
      <c r="I27" s="30"/>
      <c r="J27" s="30"/>
      <c r="K27" s="30"/>
      <c r="L27" s="30"/>
      <c r="M27" s="30">
        <v>1.8</v>
      </c>
      <c r="N27" s="30"/>
      <c r="O27" s="30"/>
      <c r="P27" s="30"/>
      <c r="Q27" s="30"/>
      <c r="R27" s="30"/>
      <c r="S27" s="30"/>
      <c r="T27" s="30">
        <v>1.8</v>
      </c>
      <c r="U27" s="30">
        <v>1.8</v>
      </c>
      <c r="V27" s="30">
        <v>1.5</v>
      </c>
      <c r="W27" s="37">
        <v>0</v>
      </c>
      <c r="X27" s="37"/>
      <c r="Y27" s="37"/>
      <c r="Z27" s="37"/>
      <c r="AA27" s="37"/>
      <c r="AB27" s="37"/>
      <c r="AC27" s="37">
        <v>2.7</v>
      </c>
      <c r="AD27" s="37"/>
      <c r="AE27" s="37"/>
      <c r="AF27" s="37"/>
      <c r="AG27" s="37"/>
      <c r="AH27" s="37"/>
      <c r="AI27" s="38"/>
      <c r="AJ27" s="37">
        <v>2.7</v>
      </c>
      <c r="AK27" s="37">
        <v>2.7</v>
      </c>
      <c r="AL27" s="37">
        <v>2.1</v>
      </c>
      <c r="AM27" s="37">
        <v>0</v>
      </c>
      <c r="AN27" s="39"/>
      <c r="AO27" s="39"/>
      <c r="AP27" s="39"/>
      <c r="AQ27" s="39"/>
      <c r="AR27" s="39"/>
      <c r="AS27" s="30">
        <v>2.7</v>
      </c>
      <c r="AT27" s="39"/>
      <c r="AU27" s="39"/>
      <c r="AV27" s="39"/>
      <c r="AW27" s="39"/>
      <c r="AX27" s="39"/>
      <c r="AY27" s="39"/>
      <c r="AZ27" s="30">
        <v>2.7</v>
      </c>
      <c r="BA27" s="30">
        <v>2.7</v>
      </c>
      <c r="BB27" s="30">
        <v>2.1</v>
      </c>
      <c r="BC27" s="30">
        <v>0</v>
      </c>
      <c r="BD27" s="39"/>
      <c r="BE27" s="39"/>
      <c r="BF27" s="39"/>
      <c r="BG27" s="39"/>
      <c r="BH27" s="39"/>
      <c r="BI27" s="30">
        <v>2.7</v>
      </c>
      <c r="BJ27" s="39"/>
      <c r="BK27" s="39"/>
      <c r="BL27" s="39"/>
      <c r="BM27" s="39"/>
      <c r="BN27" s="39"/>
      <c r="BO27" s="39"/>
      <c r="BP27" s="39">
        <v>2.7</v>
      </c>
      <c r="BQ27" s="30">
        <v>2.7</v>
      </c>
      <c r="BR27" s="30">
        <v>2.1</v>
      </c>
      <c r="BS27" s="30">
        <v>0</v>
      </c>
      <c r="BT27" s="25"/>
      <c r="BU27" s="26"/>
      <c r="BV27" s="26"/>
      <c r="BW27" s="26"/>
      <c r="BX27" s="26"/>
    </row>
    <row r="28" spans="1:80" s="11" customFormat="1" ht="51">
      <c r="A28" s="12" t="s">
        <v>30</v>
      </c>
      <c r="B28" s="82" t="s">
        <v>43</v>
      </c>
      <c r="C28" s="36" t="s">
        <v>43</v>
      </c>
      <c r="D28" s="174" t="s">
        <v>188</v>
      </c>
      <c r="E28" s="191" t="s">
        <v>63</v>
      </c>
      <c r="F28" s="20" t="s">
        <v>34</v>
      </c>
      <c r="G28" s="192" t="s">
        <v>35</v>
      </c>
      <c r="H28" s="35"/>
      <c r="I28" s="30"/>
      <c r="J28" s="30"/>
      <c r="K28" s="30"/>
      <c r="L28" s="30">
        <v>39.1</v>
      </c>
      <c r="M28" s="30"/>
      <c r="N28" s="30"/>
      <c r="O28" s="43"/>
      <c r="P28" s="30"/>
      <c r="Q28" s="30"/>
      <c r="R28" s="30"/>
      <c r="S28" s="30"/>
      <c r="T28" s="30">
        <v>39.1</v>
      </c>
      <c r="U28" s="30">
        <v>39.1</v>
      </c>
      <c r="V28" s="30">
        <v>0</v>
      </c>
      <c r="W28" s="37">
        <v>0</v>
      </c>
      <c r="X28" s="37"/>
      <c r="Y28" s="37"/>
      <c r="Z28" s="37"/>
      <c r="AA28" s="37"/>
      <c r="AB28" s="37">
        <v>46.3</v>
      </c>
      <c r="AC28" s="37"/>
      <c r="AD28" s="37"/>
      <c r="AE28" s="37"/>
      <c r="AF28" s="37"/>
      <c r="AG28" s="37"/>
      <c r="AH28" s="37"/>
      <c r="AI28" s="38"/>
      <c r="AJ28" s="37">
        <v>46.3</v>
      </c>
      <c r="AK28" s="37">
        <v>46.3</v>
      </c>
      <c r="AL28" s="37">
        <v>0</v>
      </c>
      <c r="AM28" s="37">
        <v>0</v>
      </c>
      <c r="AN28" s="39"/>
      <c r="AO28" s="39"/>
      <c r="AP28" s="39"/>
      <c r="AQ28" s="39"/>
      <c r="AR28" s="39">
        <v>46.3</v>
      </c>
      <c r="AS28" s="30"/>
      <c r="AT28" s="39"/>
      <c r="AU28" s="39"/>
      <c r="AV28" s="39"/>
      <c r="AW28" s="39"/>
      <c r="AX28" s="39"/>
      <c r="AY28" s="39"/>
      <c r="AZ28" s="30">
        <v>46.3</v>
      </c>
      <c r="BA28" s="30">
        <v>46.3</v>
      </c>
      <c r="BB28" s="30">
        <v>0</v>
      </c>
      <c r="BC28" s="30">
        <v>0</v>
      </c>
      <c r="BD28" s="39"/>
      <c r="BE28" s="39"/>
      <c r="BF28" s="39"/>
      <c r="BG28" s="39"/>
      <c r="BH28" s="39">
        <v>46.3</v>
      </c>
      <c r="BI28" s="30"/>
      <c r="BJ28" s="39"/>
      <c r="BK28" s="39"/>
      <c r="BL28" s="39"/>
      <c r="BM28" s="39"/>
      <c r="BN28" s="39"/>
      <c r="BO28" s="39"/>
      <c r="BP28" s="39">
        <v>46.3</v>
      </c>
      <c r="BQ28" s="30">
        <v>46.3</v>
      </c>
      <c r="BR28" s="30">
        <v>0</v>
      </c>
      <c r="BS28" s="30">
        <v>0</v>
      </c>
      <c r="BT28" s="25"/>
      <c r="BU28" s="26"/>
      <c r="BV28" s="26"/>
      <c r="BW28" s="26"/>
      <c r="BX28" s="26"/>
      <c r="BY28" s="72"/>
      <c r="BZ28" s="72"/>
      <c r="CA28" s="72"/>
      <c r="CB28" s="72"/>
    </row>
    <row r="29" spans="1:80" s="11" customFormat="1" ht="24" customHeight="1">
      <c r="A29" s="12" t="s">
        <v>30</v>
      </c>
      <c r="B29" s="82" t="s">
        <v>43</v>
      </c>
      <c r="C29" s="195"/>
      <c r="D29" s="15" t="s">
        <v>45</v>
      </c>
      <c r="E29" s="15"/>
      <c r="F29" s="15"/>
      <c r="G29" s="15"/>
      <c r="H29" s="29"/>
      <c r="I29" s="29"/>
      <c r="J29" s="29"/>
      <c r="K29" s="29"/>
      <c r="L29" s="29">
        <f t="shared" ref="L29:BS29" si="2">SUM(L26:L28)</f>
        <v>39.1</v>
      </c>
      <c r="M29" s="29">
        <f t="shared" si="2"/>
        <v>63.599999999999994</v>
      </c>
      <c r="N29" s="29"/>
      <c r="O29" s="29"/>
      <c r="P29" s="29"/>
      <c r="Q29" s="29"/>
      <c r="R29" s="29"/>
      <c r="S29" s="29"/>
      <c r="T29" s="29">
        <f t="shared" si="2"/>
        <v>102.69999999999999</v>
      </c>
      <c r="U29" s="29">
        <f t="shared" si="2"/>
        <v>102.69999999999999</v>
      </c>
      <c r="V29" s="29">
        <f t="shared" si="2"/>
        <v>1.5</v>
      </c>
      <c r="W29" s="29">
        <f t="shared" si="2"/>
        <v>0</v>
      </c>
      <c r="X29" s="29"/>
      <c r="Y29" s="29"/>
      <c r="Z29" s="29"/>
      <c r="AA29" s="29"/>
      <c r="AB29" s="29">
        <f t="shared" si="2"/>
        <v>46.3</v>
      </c>
      <c r="AC29" s="29">
        <f t="shared" si="2"/>
        <v>92.4</v>
      </c>
      <c r="AD29" s="29"/>
      <c r="AE29" s="29"/>
      <c r="AF29" s="29"/>
      <c r="AG29" s="29"/>
      <c r="AH29" s="29"/>
      <c r="AI29" s="29"/>
      <c r="AJ29" s="29">
        <f t="shared" si="2"/>
        <v>138.69999999999999</v>
      </c>
      <c r="AK29" s="29">
        <f t="shared" si="2"/>
        <v>138.69999999999999</v>
      </c>
      <c r="AL29" s="29">
        <f t="shared" si="2"/>
        <v>2.1</v>
      </c>
      <c r="AM29" s="29">
        <f t="shared" si="2"/>
        <v>0</v>
      </c>
      <c r="AN29" s="29"/>
      <c r="AO29" s="29"/>
      <c r="AP29" s="29"/>
      <c r="AQ29" s="29"/>
      <c r="AR29" s="29">
        <f t="shared" si="2"/>
        <v>46.3</v>
      </c>
      <c r="AS29" s="29">
        <f t="shared" si="2"/>
        <v>92.4</v>
      </c>
      <c r="AT29" s="29"/>
      <c r="AU29" s="29"/>
      <c r="AV29" s="29"/>
      <c r="AW29" s="29"/>
      <c r="AX29" s="29"/>
      <c r="AY29" s="29"/>
      <c r="AZ29" s="29">
        <f t="shared" si="2"/>
        <v>138.69999999999999</v>
      </c>
      <c r="BA29" s="29">
        <f t="shared" si="2"/>
        <v>138.69999999999999</v>
      </c>
      <c r="BB29" s="29">
        <f t="shared" si="2"/>
        <v>2.1</v>
      </c>
      <c r="BC29" s="29">
        <f t="shared" si="2"/>
        <v>0</v>
      </c>
      <c r="BD29" s="29"/>
      <c r="BE29" s="29"/>
      <c r="BF29" s="29"/>
      <c r="BG29" s="29"/>
      <c r="BH29" s="29">
        <f t="shared" si="2"/>
        <v>46.3</v>
      </c>
      <c r="BI29" s="29">
        <f t="shared" si="2"/>
        <v>92.4</v>
      </c>
      <c r="BJ29" s="29"/>
      <c r="BK29" s="29"/>
      <c r="BL29" s="29"/>
      <c r="BM29" s="29"/>
      <c r="BN29" s="29"/>
      <c r="BO29" s="29"/>
      <c r="BP29" s="29">
        <f t="shared" si="2"/>
        <v>138.69999999999999</v>
      </c>
      <c r="BQ29" s="29">
        <f t="shared" si="2"/>
        <v>138.69999999999999</v>
      </c>
      <c r="BR29" s="29">
        <f t="shared" si="2"/>
        <v>2.1</v>
      </c>
      <c r="BS29" s="29">
        <f t="shared" si="2"/>
        <v>0</v>
      </c>
      <c r="BT29" s="29"/>
      <c r="BU29" s="29"/>
      <c r="BV29" s="29"/>
      <c r="BW29" s="29"/>
      <c r="BX29" s="29"/>
      <c r="BY29" s="196"/>
      <c r="BZ29" s="196"/>
      <c r="CA29" s="196"/>
      <c r="CB29" s="72"/>
    </row>
    <row r="30" spans="1:80" s="11" customFormat="1" ht="15.75" customHeight="1">
      <c r="A30" s="12" t="s">
        <v>30</v>
      </c>
      <c r="B30" s="13" t="s">
        <v>46</v>
      </c>
      <c r="C30" s="246" t="s">
        <v>187</v>
      </c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6"/>
      <c r="AE30" s="246"/>
      <c r="AF30" s="246"/>
      <c r="AG30" s="246"/>
      <c r="AH30" s="246"/>
      <c r="AI30" s="246"/>
      <c r="AJ30" s="246"/>
      <c r="AK30" s="246"/>
      <c r="AL30" s="246"/>
      <c r="AM30" s="246"/>
      <c r="AN30" s="246"/>
      <c r="AO30" s="246"/>
      <c r="AP30" s="246"/>
      <c r="AQ30" s="246"/>
      <c r="AR30" s="246"/>
      <c r="AS30" s="246"/>
      <c r="AT30" s="246"/>
      <c r="AU30" s="246"/>
      <c r="AV30" s="246"/>
      <c r="AW30" s="246"/>
      <c r="AX30" s="246"/>
      <c r="AY30" s="246"/>
      <c r="AZ30" s="246"/>
      <c r="BA30" s="246"/>
      <c r="BB30" s="246"/>
      <c r="BC30" s="246"/>
      <c r="BD30" s="246"/>
      <c r="BE30" s="246"/>
      <c r="BF30" s="246"/>
      <c r="BG30" s="246"/>
      <c r="BH30" s="246"/>
      <c r="BI30" s="246"/>
      <c r="BJ30" s="246"/>
      <c r="BK30" s="246"/>
      <c r="BL30" s="246"/>
      <c r="BM30" s="246"/>
      <c r="BN30" s="246"/>
      <c r="BO30" s="246"/>
      <c r="BP30" s="246"/>
      <c r="BQ30" s="246"/>
      <c r="BR30" s="246"/>
      <c r="BS30" s="246"/>
      <c r="BT30" s="246"/>
      <c r="BU30" s="246"/>
      <c r="BV30" s="246"/>
      <c r="BW30" s="246"/>
      <c r="BX30" s="246"/>
    </row>
    <row r="31" spans="1:80" s="11" customFormat="1" ht="96" customHeight="1">
      <c r="A31" s="12" t="s">
        <v>30</v>
      </c>
      <c r="B31" s="13" t="s">
        <v>46</v>
      </c>
      <c r="C31" s="36" t="s">
        <v>30</v>
      </c>
      <c r="D31" s="193" t="s">
        <v>47</v>
      </c>
      <c r="E31" s="191" t="s">
        <v>63</v>
      </c>
      <c r="F31" s="116" t="s">
        <v>34</v>
      </c>
      <c r="G31" s="192" t="s">
        <v>35</v>
      </c>
      <c r="H31" s="194"/>
      <c r="I31" s="21"/>
      <c r="J31" s="21"/>
      <c r="K31" s="21"/>
      <c r="L31" s="21">
        <v>11.6</v>
      </c>
      <c r="M31" s="21"/>
      <c r="N31" s="21"/>
      <c r="O31" s="21"/>
      <c r="P31" s="21"/>
      <c r="Q31" s="21"/>
      <c r="R31" s="21"/>
      <c r="S31" s="21"/>
      <c r="T31" s="21">
        <f>L31</f>
        <v>11.6</v>
      </c>
      <c r="U31" s="21">
        <f>L31</f>
        <v>11.6</v>
      </c>
      <c r="V31" s="21">
        <v>0</v>
      </c>
      <c r="W31" s="22">
        <v>0</v>
      </c>
      <c r="X31" s="194"/>
      <c r="Y31" s="21"/>
      <c r="Z31" s="21"/>
      <c r="AA31" s="21"/>
      <c r="AB31" s="21">
        <v>80.400000000000006</v>
      </c>
      <c r="AC31" s="21"/>
      <c r="AD31" s="21"/>
      <c r="AE31" s="21">
        <v>20</v>
      </c>
      <c r="AF31" s="21"/>
      <c r="AG31" s="21"/>
      <c r="AH31" s="21"/>
      <c r="AI31" s="21"/>
      <c r="AJ31" s="21">
        <v>100.4</v>
      </c>
      <c r="AK31" s="21">
        <v>100.4</v>
      </c>
      <c r="AL31" s="21">
        <v>0</v>
      </c>
      <c r="AM31" s="22">
        <v>0</v>
      </c>
      <c r="AN31" s="194"/>
      <c r="AO31" s="21"/>
      <c r="AP31" s="21"/>
      <c r="AQ31" s="21"/>
      <c r="AR31" s="21">
        <v>98.9</v>
      </c>
      <c r="AS31" s="21"/>
      <c r="AT31" s="21"/>
      <c r="AU31" s="21">
        <v>45</v>
      </c>
      <c r="AV31" s="21"/>
      <c r="AW31" s="21"/>
      <c r="AX31" s="21"/>
      <c r="AY31" s="21"/>
      <c r="AZ31" s="21">
        <f>AR31+AU31</f>
        <v>143.9</v>
      </c>
      <c r="BA31" s="21">
        <f>AZ31</f>
        <v>143.9</v>
      </c>
      <c r="BB31" s="21">
        <v>0</v>
      </c>
      <c r="BC31" s="22">
        <v>0</v>
      </c>
      <c r="BD31" s="194"/>
      <c r="BE31" s="21"/>
      <c r="BF31" s="21"/>
      <c r="BG31" s="21"/>
      <c r="BH31" s="21">
        <v>98.9</v>
      </c>
      <c r="BI31" s="21"/>
      <c r="BJ31" s="21"/>
      <c r="BK31" s="21">
        <v>45</v>
      </c>
      <c r="BL31" s="21"/>
      <c r="BM31" s="21"/>
      <c r="BN31" s="21"/>
      <c r="BO31" s="21"/>
      <c r="BP31" s="21">
        <v>143.9</v>
      </c>
      <c r="BQ31" s="21">
        <v>143.9</v>
      </c>
      <c r="BR31" s="21">
        <v>0</v>
      </c>
      <c r="BS31" s="22">
        <v>0</v>
      </c>
      <c r="BT31" s="17" t="s">
        <v>194</v>
      </c>
      <c r="BU31" s="74">
        <v>31</v>
      </c>
      <c r="BV31" s="74">
        <v>31</v>
      </c>
      <c r="BW31" s="74">
        <v>31</v>
      </c>
      <c r="BX31" s="74">
        <v>31</v>
      </c>
    </row>
    <row r="32" spans="1:80" s="11" customFormat="1" ht="45.75">
      <c r="A32" s="12" t="s">
        <v>30</v>
      </c>
      <c r="B32" s="13" t="s">
        <v>46</v>
      </c>
      <c r="C32" s="36" t="s">
        <v>36</v>
      </c>
      <c r="D32" s="81" t="s">
        <v>89</v>
      </c>
      <c r="E32" s="147" t="s">
        <v>63</v>
      </c>
      <c r="F32" s="116" t="s">
        <v>34</v>
      </c>
      <c r="G32" s="148" t="s">
        <v>35</v>
      </c>
      <c r="H32" s="35"/>
      <c r="I32" s="35"/>
      <c r="J32" s="35"/>
      <c r="K32" s="35"/>
      <c r="L32" s="35">
        <f>SUM(L33:L34)</f>
        <v>2.2999999999999998</v>
      </c>
      <c r="M32" s="35"/>
      <c r="N32" s="35"/>
      <c r="O32" s="35"/>
      <c r="P32" s="35"/>
      <c r="Q32" s="35"/>
      <c r="R32" s="35"/>
      <c r="S32" s="35"/>
      <c r="T32" s="35">
        <f t="shared" ref="T32:BS32" si="3">SUM(T33:T34)</f>
        <v>2.2999999999999998</v>
      </c>
      <c r="U32" s="35">
        <f t="shared" si="3"/>
        <v>2.2999999999999998</v>
      </c>
      <c r="V32" s="35">
        <f t="shared" si="3"/>
        <v>0</v>
      </c>
      <c r="W32" s="35">
        <f t="shared" si="3"/>
        <v>0</v>
      </c>
      <c r="X32" s="35"/>
      <c r="Y32" s="35"/>
      <c r="Z32" s="35"/>
      <c r="AA32" s="35"/>
      <c r="AB32" s="35">
        <f t="shared" si="3"/>
        <v>2.5</v>
      </c>
      <c r="AC32" s="35"/>
      <c r="AD32" s="35"/>
      <c r="AE32" s="35"/>
      <c r="AF32" s="35"/>
      <c r="AG32" s="35"/>
      <c r="AH32" s="35"/>
      <c r="AI32" s="35"/>
      <c r="AJ32" s="35">
        <f t="shared" si="3"/>
        <v>2.5</v>
      </c>
      <c r="AK32" s="35">
        <f t="shared" si="3"/>
        <v>2.5</v>
      </c>
      <c r="AL32" s="35">
        <f t="shared" si="3"/>
        <v>0</v>
      </c>
      <c r="AM32" s="35">
        <f t="shared" si="3"/>
        <v>0</v>
      </c>
      <c r="AN32" s="35"/>
      <c r="AO32" s="35"/>
      <c r="AP32" s="35"/>
      <c r="AQ32" s="35"/>
      <c r="AR32" s="35">
        <f t="shared" si="3"/>
        <v>2.5</v>
      </c>
      <c r="AS32" s="35"/>
      <c r="AT32" s="35"/>
      <c r="AU32" s="35"/>
      <c r="AV32" s="35"/>
      <c r="AW32" s="35"/>
      <c r="AX32" s="35"/>
      <c r="AY32" s="35"/>
      <c r="AZ32" s="35">
        <f t="shared" si="3"/>
        <v>2.5</v>
      </c>
      <c r="BA32" s="35">
        <f t="shared" si="3"/>
        <v>2.5</v>
      </c>
      <c r="BB32" s="35">
        <f t="shared" si="3"/>
        <v>0</v>
      </c>
      <c r="BC32" s="35">
        <f t="shared" si="3"/>
        <v>0</v>
      </c>
      <c r="BD32" s="35"/>
      <c r="BE32" s="35"/>
      <c r="BF32" s="35"/>
      <c r="BG32" s="35"/>
      <c r="BH32" s="35">
        <f t="shared" si="3"/>
        <v>2.5</v>
      </c>
      <c r="BI32" s="35"/>
      <c r="BJ32" s="35"/>
      <c r="BK32" s="35"/>
      <c r="BL32" s="35"/>
      <c r="BM32" s="35"/>
      <c r="BN32" s="35"/>
      <c r="BO32" s="35"/>
      <c r="BP32" s="35">
        <f t="shared" si="3"/>
        <v>2.5</v>
      </c>
      <c r="BQ32" s="35">
        <f t="shared" si="3"/>
        <v>2.5</v>
      </c>
      <c r="BR32" s="35">
        <f t="shared" si="3"/>
        <v>0</v>
      </c>
      <c r="BS32" s="35">
        <f t="shared" si="3"/>
        <v>0</v>
      </c>
      <c r="BT32" s="73"/>
      <c r="BU32" s="74"/>
      <c r="BV32" s="74"/>
      <c r="BW32" s="74"/>
      <c r="BX32" s="74"/>
    </row>
    <row r="33" spans="1:83" s="11" customFormat="1" ht="102.75" customHeight="1">
      <c r="A33" s="12" t="s">
        <v>30</v>
      </c>
      <c r="B33" s="13" t="s">
        <v>46</v>
      </c>
      <c r="C33" s="36" t="s">
        <v>36</v>
      </c>
      <c r="D33" s="101" t="s">
        <v>48</v>
      </c>
      <c r="E33" s="147" t="s">
        <v>63</v>
      </c>
      <c r="F33" s="116" t="s">
        <v>34</v>
      </c>
      <c r="G33" s="148" t="s">
        <v>35</v>
      </c>
      <c r="H33" s="149"/>
      <c r="I33" s="21"/>
      <c r="J33" s="21"/>
      <c r="K33" s="21"/>
      <c r="L33" s="21">
        <v>1.5</v>
      </c>
      <c r="M33" s="21"/>
      <c r="N33" s="21"/>
      <c r="O33" s="21"/>
      <c r="P33" s="21"/>
      <c r="Q33" s="21"/>
      <c r="R33" s="21"/>
      <c r="S33" s="21"/>
      <c r="T33" s="21">
        <v>1.5</v>
      </c>
      <c r="U33" s="21">
        <v>1.5</v>
      </c>
      <c r="V33" s="21">
        <v>0</v>
      </c>
      <c r="W33" s="22">
        <v>0</v>
      </c>
      <c r="X33" s="22"/>
      <c r="Y33" s="22"/>
      <c r="Z33" s="22"/>
      <c r="AA33" s="22"/>
      <c r="AB33" s="22">
        <v>1.5</v>
      </c>
      <c r="AC33" s="22"/>
      <c r="AD33" s="22"/>
      <c r="AE33" s="22"/>
      <c r="AF33" s="22"/>
      <c r="AG33" s="22"/>
      <c r="AH33" s="22"/>
      <c r="AI33" s="23"/>
      <c r="AJ33" s="22">
        <v>1.5</v>
      </c>
      <c r="AK33" s="22">
        <v>1.5</v>
      </c>
      <c r="AL33" s="22">
        <v>0</v>
      </c>
      <c r="AM33" s="22">
        <v>0</v>
      </c>
      <c r="AN33" s="24"/>
      <c r="AO33" s="24"/>
      <c r="AP33" s="24"/>
      <c r="AQ33" s="24"/>
      <c r="AR33" s="24">
        <v>1.5</v>
      </c>
      <c r="AS33" s="21"/>
      <c r="AT33" s="24"/>
      <c r="AU33" s="24"/>
      <c r="AV33" s="24"/>
      <c r="AW33" s="24"/>
      <c r="AX33" s="24"/>
      <c r="AY33" s="24"/>
      <c r="AZ33" s="21">
        <v>1.5</v>
      </c>
      <c r="BA33" s="21">
        <v>1.5</v>
      </c>
      <c r="BB33" s="21">
        <v>0</v>
      </c>
      <c r="BC33" s="21">
        <v>0</v>
      </c>
      <c r="BD33" s="24"/>
      <c r="BE33" s="24"/>
      <c r="BF33" s="24"/>
      <c r="BG33" s="24"/>
      <c r="BH33" s="21">
        <v>1.5</v>
      </c>
      <c r="BI33" s="21"/>
      <c r="BJ33" s="21"/>
      <c r="BK33" s="21"/>
      <c r="BL33" s="21"/>
      <c r="BM33" s="21"/>
      <c r="BN33" s="21"/>
      <c r="BO33" s="21"/>
      <c r="BP33" s="21">
        <v>1.5</v>
      </c>
      <c r="BQ33" s="21">
        <v>1.5</v>
      </c>
      <c r="BR33" s="21">
        <v>0</v>
      </c>
      <c r="BS33" s="21">
        <v>0</v>
      </c>
      <c r="BT33" s="31"/>
      <c r="BU33" s="32"/>
      <c r="BV33" s="32"/>
      <c r="BW33" s="32"/>
      <c r="BX33" s="32"/>
    </row>
    <row r="34" spans="1:83" s="11" customFormat="1" ht="48.75" customHeight="1">
      <c r="A34" s="12" t="s">
        <v>30</v>
      </c>
      <c r="B34" s="13" t="s">
        <v>46</v>
      </c>
      <c r="C34" s="36" t="s">
        <v>36</v>
      </c>
      <c r="D34" s="183" t="s">
        <v>50</v>
      </c>
      <c r="E34" s="181" t="s">
        <v>63</v>
      </c>
      <c r="F34" s="116" t="s">
        <v>34</v>
      </c>
      <c r="G34" s="182" t="s">
        <v>35</v>
      </c>
      <c r="H34" s="184"/>
      <c r="I34" s="21"/>
      <c r="J34" s="21"/>
      <c r="K34" s="21"/>
      <c r="L34" s="21">
        <v>0.8</v>
      </c>
      <c r="M34" s="21"/>
      <c r="N34" s="21"/>
      <c r="O34" s="21"/>
      <c r="P34" s="21"/>
      <c r="Q34" s="21"/>
      <c r="R34" s="21"/>
      <c r="S34" s="21"/>
      <c r="T34" s="21">
        <v>0.8</v>
      </c>
      <c r="U34" s="21">
        <v>0.8</v>
      </c>
      <c r="V34" s="21">
        <v>0</v>
      </c>
      <c r="W34" s="22">
        <v>0</v>
      </c>
      <c r="X34" s="22"/>
      <c r="Y34" s="22"/>
      <c r="Z34" s="22"/>
      <c r="AA34" s="22"/>
      <c r="AB34" s="22">
        <v>1</v>
      </c>
      <c r="AC34" s="22"/>
      <c r="AD34" s="22"/>
      <c r="AE34" s="22"/>
      <c r="AF34" s="22"/>
      <c r="AG34" s="22"/>
      <c r="AH34" s="22"/>
      <c r="AI34" s="23"/>
      <c r="AJ34" s="22">
        <v>1</v>
      </c>
      <c r="AK34" s="22">
        <v>1</v>
      </c>
      <c r="AL34" s="22">
        <v>0</v>
      </c>
      <c r="AM34" s="22">
        <v>0</v>
      </c>
      <c r="AN34" s="24"/>
      <c r="AO34" s="24"/>
      <c r="AP34" s="24"/>
      <c r="AQ34" s="24"/>
      <c r="AR34" s="24">
        <v>1</v>
      </c>
      <c r="AS34" s="21"/>
      <c r="AT34" s="24"/>
      <c r="AU34" s="24"/>
      <c r="AV34" s="24"/>
      <c r="AW34" s="24"/>
      <c r="AX34" s="24"/>
      <c r="AY34" s="24"/>
      <c r="AZ34" s="21">
        <v>1</v>
      </c>
      <c r="BA34" s="21">
        <v>1</v>
      </c>
      <c r="BB34" s="21">
        <v>0</v>
      </c>
      <c r="BC34" s="21">
        <v>0</v>
      </c>
      <c r="BD34" s="24"/>
      <c r="BE34" s="24"/>
      <c r="BF34" s="24"/>
      <c r="BG34" s="24"/>
      <c r="BH34" s="24">
        <v>1</v>
      </c>
      <c r="BI34" s="21"/>
      <c r="BJ34" s="24"/>
      <c r="BK34" s="24"/>
      <c r="BL34" s="24"/>
      <c r="BM34" s="24"/>
      <c r="BN34" s="24"/>
      <c r="BO34" s="24"/>
      <c r="BP34" s="24">
        <v>1</v>
      </c>
      <c r="BQ34" s="24">
        <v>1</v>
      </c>
      <c r="BR34" s="24">
        <v>0</v>
      </c>
      <c r="BS34" s="24">
        <v>0</v>
      </c>
      <c r="BT34" s="17" t="s">
        <v>83</v>
      </c>
      <c r="BU34" s="74">
        <v>4</v>
      </c>
      <c r="BV34" s="74">
        <v>4</v>
      </c>
      <c r="BW34" s="74">
        <v>4</v>
      </c>
      <c r="BX34" s="74">
        <v>4</v>
      </c>
    </row>
    <row r="35" spans="1:83" s="11" customFormat="1" ht="14.25" customHeight="1">
      <c r="A35" s="12" t="s">
        <v>30</v>
      </c>
      <c r="B35" s="13" t="s">
        <v>46</v>
      </c>
      <c r="C35" s="249" t="s">
        <v>39</v>
      </c>
      <c r="D35" s="250"/>
      <c r="E35" s="250"/>
      <c r="F35" s="250"/>
      <c r="G35" s="251"/>
      <c r="H35" s="29"/>
      <c r="I35" s="29"/>
      <c r="J35" s="29"/>
      <c r="K35" s="29"/>
      <c r="L35" s="29">
        <f t="shared" ref="L35:BS35" si="4">L31+L32</f>
        <v>13.899999999999999</v>
      </c>
      <c r="M35" s="29"/>
      <c r="N35" s="29"/>
      <c r="O35" s="29"/>
      <c r="P35" s="29"/>
      <c r="Q35" s="29"/>
      <c r="R35" s="29"/>
      <c r="S35" s="29"/>
      <c r="T35" s="29">
        <f t="shared" si="4"/>
        <v>13.899999999999999</v>
      </c>
      <c r="U35" s="29">
        <f t="shared" si="4"/>
        <v>13.899999999999999</v>
      </c>
      <c r="V35" s="29">
        <f t="shared" si="4"/>
        <v>0</v>
      </c>
      <c r="W35" s="29">
        <f t="shared" si="4"/>
        <v>0</v>
      </c>
      <c r="X35" s="29"/>
      <c r="Y35" s="29"/>
      <c r="Z35" s="29"/>
      <c r="AA35" s="29"/>
      <c r="AB35" s="29">
        <f t="shared" si="4"/>
        <v>82.9</v>
      </c>
      <c r="AC35" s="29"/>
      <c r="AD35" s="29"/>
      <c r="AE35" s="29">
        <f t="shared" si="4"/>
        <v>20</v>
      </c>
      <c r="AF35" s="29"/>
      <c r="AG35" s="29"/>
      <c r="AH35" s="29"/>
      <c r="AI35" s="29"/>
      <c r="AJ35" s="29">
        <f t="shared" si="4"/>
        <v>102.9</v>
      </c>
      <c r="AK35" s="29">
        <f t="shared" si="4"/>
        <v>102.9</v>
      </c>
      <c r="AL35" s="29">
        <f t="shared" si="4"/>
        <v>0</v>
      </c>
      <c r="AM35" s="29">
        <f t="shared" si="4"/>
        <v>0</v>
      </c>
      <c r="AN35" s="29"/>
      <c r="AO35" s="29"/>
      <c r="AP35" s="29"/>
      <c r="AQ35" s="29"/>
      <c r="AR35" s="29">
        <f t="shared" si="4"/>
        <v>101.4</v>
      </c>
      <c r="AS35" s="29"/>
      <c r="AT35" s="29"/>
      <c r="AU35" s="29">
        <f t="shared" si="4"/>
        <v>45</v>
      </c>
      <c r="AV35" s="29"/>
      <c r="AW35" s="29"/>
      <c r="AX35" s="29"/>
      <c r="AY35" s="29"/>
      <c r="AZ35" s="29">
        <f t="shared" si="4"/>
        <v>146.4</v>
      </c>
      <c r="BA35" s="29">
        <f t="shared" si="4"/>
        <v>146.4</v>
      </c>
      <c r="BB35" s="29">
        <f t="shared" si="4"/>
        <v>0</v>
      </c>
      <c r="BC35" s="29">
        <f t="shared" si="4"/>
        <v>0</v>
      </c>
      <c r="BD35" s="29">
        <f t="shared" si="4"/>
        <v>0</v>
      </c>
      <c r="BE35" s="29">
        <f t="shared" si="4"/>
        <v>0</v>
      </c>
      <c r="BF35" s="29">
        <f t="shared" si="4"/>
        <v>0</v>
      </c>
      <c r="BG35" s="29">
        <f t="shared" si="4"/>
        <v>0</v>
      </c>
      <c r="BH35" s="29">
        <f t="shared" si="4"/>
        <v>101.4</v>
      </c>
      <c r="BI35" s="29">
        <f t="shared" si="4"/>
        <v>0</v>
      </c>
      <c r="BJ35" s="29">
        <f t="shared" si="4"/>
        <v>0</v>
      </c>
      <c r="BK35" s="29">
        <f t="shared" si="4"/>
        <v>45</v>
      </c>
      <c r="BL35" s="29">
        <f t="shared" si="4"/>
        <v>0</v>
      </c>
      <c r="BM35" s="29">
        <f t="shared" si="4"/>
        <v>0</v>
      </c>
      <c r="BN35" s="29">
        <f t="shared" si="4"/>
        <v>0</v>
      </c>
      <c r="BO35" s="29">
        <f t="shared" si="4"/>
        <v>0</v>
      </c>
      <c r="BP35" s="29">
        <f t="shared" si="4"/>
        <v>146.4</v>
      </c>
      <c r="BQ35" s="29">
        <f t="shared" si="4"/>
        <v>146.4</v>
      </c>
      <c r="BR35" s="29">
        <f t="shared" si="4"/>
        <v>0</v>
      </c>
      <c r="BS35" s="29">
        <f t="shared" si="4"/>
        <v>0</v>
      </c>
      <c r="BT35" s="29"/>
      <c r="BU35" s="29"/>
      <c r="BV35" s="29"/>
      <c r="BW35" s="29"/>
      <c r="BX35" s="29"/>
    </row>
    <row r="36" spans="1:83" s="11" customFormat="1" ht="15.75" customHeight="1">
      <c r="A36" s="12" t="s">
        <v>30</v>
      </c>
      <c r="B36" s="13" t="s">
        <v>49</v>
      </c>
      <c r="C36" s="246" t="s">
        <v>52</v>
      </c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  <c r="AB36" s="246"/>
      <c r="AC36" s="246"/>
      <c r="AD36" s="246"/>
      <c r="AE36" s="246"/>
      <c r="AF36" s="246"/>
      <c r="AG36" s="246"/>
      <c r="AH36" s="246"/>
      <c r="AI36" s="246"/>
      <c r="AJ36" s="246"/>
      <c r="AK36" s="246"/>
      <c r="AL36" s="246"/>
      <c r="AM36" s="246"/>
      <c r="AN36" s="246"/>
      <c r="AO36" s="246"/>
      <c r="AP36" s="246"/>
      <c r="AQ36" s="246"/>
      <c r="AR36" s="246"/>
      <c r="AS36" s="246"/>
      <c r="AT36" s="246"/>
      <c r="AU36" s="246"/>
      <c r="AV36" s="246"/>
      <c r="AW36" s="246"/>
      <c r="AX36" s="246"/>
      <c r="AY36" s="246"/>
      <c r="AZ36" s="246"/>
      <c r="BA36" s="246"/>
      <c r="BB36" s="246"/>
      <c r="BC36" s="246"/>
      <c r="BD36" s="246"/>
      <c r="BE36" s="246"/>
      <c r="BF36" s="246"/>
      <c r="BG36" s="246"/>
      <c r="BH36" s="246"/>
      <c r="BI36" s="246"/>
      <c r="BJ36" s="246"/>
      <c r="BK36" s="246"/>
      <c r="BL36" s="246"/>
      <c r="BM36" s="246"/>
      <c r="BN36" s="246"/>
      <c r="BO36" s="246"/>
      <c r="BP36" s="246"/>
      <c r="BQ36" s="246"/>
      <c r="BR36" s="246"/>
      <c r="BS36" s="246"/>
      <c r="BT36" s="246"/>
      <c r="BU36" s="246"/>
      <c r="BV36" s="246"/>
      <c r="BW36" s="246"/>
      <c r="BX36" s="246"/>
    </row>
    <row r="37" spans="1:83" s="11" customFormat="1" ht="45.75">
      <c r="A37" s="12" t="s">
        <v>30</v>
      </c>
      <c r="B37" s="13" t="s">
        <v>49</v>
      </c>
      <c r="C37" s="83" t="s">
        <v>30</v>
      </c>
      <c r="D37" s="81" t="s">
        <v>90</v>
      </c>
      <c r="E37" s="181" t="s">
        <v>63</v>
      </c>
      <c r="F37" s="20" t="s">
        <v>34</v>
      </c>
      <c r="G37" s="182" t="s">
        <v>35</v>
      </c>
      <c r="H37" s="84"/>
      <c r="I37" s="179"/>
      <c r="J37" s="179"/>
      <c r="K37" s="179"/>
      <c r="L37" s="179">
        <f t="shared" ref="L37:BP37" si="5">SUM(L38:L39)</f>
        <v>86.899999999999991</v>
      </c>
      <c r="M37" s="179"/>
      <c r="N37" s="179"/>
      <c r="O37" s="179"/>
      <c r="P37" s="179"/>
      <c r="Q37" s="179"/>
      <c r="R37" s="179"/>
      <c r="S37" s="179"/>
      <c r="T37" s="179">
        <f t="shared" si="5"/>
        <v>86.899999999999991</v>
      </c>
      <c r="U37" s="179">
        <f t="shared" si="5"/>
        <v>86.899999999999991</v>
      </c>
      <c r="V37" s="179">
        <f t="shared" si="5"/>
        <v>0</v>
      </c>
      <c r="W37" s="179">
        <f t="shared" si="5"/>
        <v>0</v>
      </c>
      <c r="X37" s="179"/>
      <c r="Y37" s="179"/>
      <c r="Z37" s="179"/>
      <c r="AA37" s="179"/>
      <c r="AB37" s="179">
        <f t="shared" si="5"/>
        <v>94</v>
      </c>
      <c r="AC37" s="179"/>
      <c r="AD37" s="179"/>
      <c r="AE37" s="179"/>
      <c r="AF37" s="179"/>
      <c r="AG37" s="179"/>
      <c r="AH37" s="179"/>
      <c r="AI37" s="179"/>
      <c r="AJ37" s="179">
        <f t="shared" si="5"/>
        <v>94</v>
      </c>
      <c r="AK37" s="179">
        <f t="shared" si="5"/>
        <v>94</v>
      </c>
      <c r="AL37" s="179">
        <f t="shared" si="5"/>
        <v>0</v>
      </c>
      <c r="AM37" s="179">
        <f t="shared" si="5"/>
        <v>0</v>
      </c>
      <c r="AN37" s="179"/>
      <c r="AO37" s="179"/>
      <c r="AP37" s="179"/>
      <c r="AQ37" s="179"/>
      <c r="AR37" s="179">
        <f t="shared" si="5"/>
        <v>94</v>
      </c>
      <c r="AS37" s="179"/>
      <c r="AT37" s="179"/>
      <c r="AU37" s="179"/>
      <c r="AV37" s="179"/>
      <c r="AW37" s="179"/>
      <c r="AX37" s="179"/>
      <c r="AY37" s="179"/>
      <c r="AZ37" s="179">
        <f t="shared" si="5"/>
        <v>94</v>
      </c>
      <c r="BA37" s="179">
        <f t="shared" si="5"/>
        <v>94</v>
      </c>
      <c r="BB37" s="179">
        <f t="shared" si="5"/>
        <v>0</v>
      </c>
      <c r="BC37" s="179">
        <f t="shared" si="5"/>
        <v>0</v>
      </c>
      <c r="BD37" s="179"/>
      <c r="BE37" s="179"/>
      <c r="BF37" s="179"/>
      <c r="BG37" s="179"/>
      <c r="BH37" s="179">
        <f t="shared" si="5"/>
        <v>94</v>
      </c>
      <c r="BI37" s="179"/>
      <c r="BJ37" s="179"/>
      <c r="BK37" s="179"/>
      <c r="BL37" s="179"/>
      <c r="BM37" s="179"/>
      <c r="BN37" s="179"/>
      <c r="BO37" s="179"/>
      <c r="BP37" s="179">
        <f t="shared" si="5"/>
        <v>94</v>
      </c>
      <c r="BQ37" s="179">
        <f t="shared" ref="BQ37:BS37" si="6">SUM(BQ38:BQ39)</f>
        <v>94</v>
      </c>
      <c r="BR37" s="179">
        <f t="shared" si="6"/>
        <v>0</v>
      </c>
      <c r="BS37" s="179">
        <f t="shared" si="6"/>
        <v>0</v>
      </c>
      <c r="BT37" s="78" t="s">
        <v>55</v>
      </c>
      <c r="BU37" s="76">
        <v>26</v>
      </c>
      <c r="BV37" s="76">
        <v>31</v>
      </c>
      <c r="BW37" s="76">
        <v>40</v>
      </c>
      <c r="BX37" s="76">
        <v>40</v>
      </c>
    </row>
    <row r="38" spans="1:83" s="11" customFormat="1" ht="78" customHeight="1">
      <c r="A38" s="12" t="s">
        <v>30</v>
      </c>
      <c r="B38" s="13" t="s">
        <v>49</v>
      </c>
      <c r="C38" s="36" t="s">
        <v>30</v>
      </c>
      <c r="D38" s="101" t="s">
        <v>53</v>
      </c>
      <c r="E38" s="34" t="s">
        <v>63</v>
      </c>
      <c r="F38" s="20" t="s">
        <v>34</v>
      </c>
      <c r="G38" s="90" t="s">
        <v>35</v>
      </c>
      <c r="H38" s="84"/>
      <c r="I38" s="30"/>
      <c r="J38" s="30"/>
      <c r="K38" s="30"/>
      <c r="L38" s="30">
        <v>83.3</v>
      </c>
      <c r="M38" s="30"/>
      <c r="N38" s="30"/>
      <c r="O38" s="30"/>
      <c r="P38" s="30"/>
      <c r="Q38" s="30"/>
      <c r="R38" s="30"/>
      <c r="S38" s="30"/>
      <c r="T38" s="30">
        <v>83.3</v>
      </c>
      <c r="U38" s="30">
        <v>83.3</v>
      </c>
      <c r="V38" s="30">
        <v>0</v>
      </c>
      <c r="W38" s="37">
        <v>0</v>
      </c>
      <c r="X38" s="37"/>
      <c r="Y38" s="37"/>
      <c r="Z38" s="37"/>
      <c r="AA38" s="37"/>
      <c r="AB38" s="37">
        <v>90</v>
      </c>
      <c r="AC38" s="37"/>
      <c r="AD38" s="37"/>
      <c r="AE38" s="37"/>
      <c r="AF38" s="37"/>
      <c r="AG38" s="37"/>
      <c r="AH38" s="37"/>
      <c r="AI38" s="180"/>
      <c r="AJ38" s="37">
        <v>90</v>
      </c>
      <c r="AK38" s="37">
        <v>90</v>
      </c>
      <c r="AL38" s="37">
        <v>0</v>
      </c>
      <c r="AM38" s="37">
        <v>0</v>
      </c>
      <c r="AN38" s="30"/>
      <c r="AO38" s="30"/>
      <c r="AP38" s="30"/>
      <c r="AQ38" s="30"/>
      <c r="AR38" s="30">
        <v>90</v>
      </c>
      <c r="AS38" s="30"/>
      <c r="AT38" s="30"/>
      <c r="AU38" s="30"/>
      <c r="AV38" s="30"/>
      <c r="AW38" s="30"/>
      <c r="AX38" s="30"/>
      <c r="AY38" s="30"/>
      <c r="AZ38" s="30">
        <v>90</v>
      </c>
      <c r="BA38" s="30">
        <v>90</v>
      </c>
      <c r="BB38" s="30">
        <v>0</v>
      </c>
      <c r="BC38" s="30">
        <v>0</v>
      </c>
      <c r="BD38" s="30"/>
      <c r="BE38" s="30"/>
      <c r="BF38" s="30"/>
      <c r="BG38" s="30"/>
      <c r="BH38" s="30">
        <v>90</v>
      </c>
      <c r="BI38" s="30"/>
      <c r="BJ38" s="30"/>
      <c r="BK38" s="30"/>
      <c r="BL38" s="30"/>
      <c r="BM38" s="30"/>
      <c r="BN38" s="30"/>
      <c r="BO38" s="30"/>
      <c r="BP38" s="30">
        <v>90</v>
      </c>
      <c r="BQ38" s="30">
        <v>90</v>
      </c>
      <c r="BR38" s="30">
        <v>0</v>
      </c>
      <c r="BS38" s="30">
        <v>0</v>
      </c>
      <c r="BT38" s="43"/>
      <c r="BU38" s="43"/>
      <c r="BV38" s="43"/>
      <c r="BW38" s="43"/>
      <c r="BX38" s="43"/>
    </row>
    <row r="39" spans="1:83" s="11" customFormat="1" ht="45.75">
      <c r="A39" s="12" t="s">
        <v>30</v>
      </c>
      <c r="B39" s="13" t="s">
        <v>49</v>
      </c>
      <c r="C39" s="36" t="s">
        <v>30</v>
      </c>
      <c r="D39" s="193" t="s">
        <v>54</v>
      </c>
      <c r="E39" s="191" t="s">
        <v>63</v>
      </c>
      <c r="F39" s="20" t="s">
        <v>34</v>
      </c>
      <c r="G39" s="192" t="s">
        <v>35</v>
      </c>
      <c r="H39" s="84"/>
      <c r="I39" s="30"/>
      <c r="J39" s="30"/>
      <c r="K39" s="30"/>
      <c r="L39" s="30">
        <v>3.6</v>
      </c>
      <c r="M39" s="30"/>
      <c r="N39" s="30"/>
      <c r="O39" s="30"/>
      <c r="P39" s="30"/>
      <c r="Q39" s="30"/>
      <c r="R39" s="30"/>
      <c r="S39" s="30"/>
      <c r="T39" s="30">
        <v>3.6</v>
      </c>
      <c r="U39" s="30">
        <v>3.6</v>
      </c>
      <c r="V39" s="30">
        <v>0</v>
      </c>
      <c r="W39" s="37">
        <v>0</v>
      </c>
      <c r="X39" s="37"/>
      <c r="Y39" s="37"/>
      <c r="Z39" s="37"/>
      <c r="AA39" s="37"/>
      <c r="AB39" s="37">
        <v>4</v>
      </c>
      <c r="AC39" s="37"/>
      <c r="AD39" s="37"/>
      <c r="AE39" s="37"/>
      <c r="AF39" s="37"/>
      <c r="AG39" s="37"/>
      <c r="AH39" s="37"/>
      <c r="AI39" s="180"/>
      <c r="AJ39" s="37">
        <v>4</v>
      </c>
      <c r="AK39" s="37">
        <v>4</v>
      </c>
      <c r="AL39" s="37">
        <v>0</v>
      </c>
      <c r="AM39" s="37">
        <v>0</v>
      </c>
      <c r="AN39" s="30"/>
      <c r="AO39" s="30"/>
      <c r="AP39" s="30"/>
      <c r="AQ39" s="30"/>
      <c r="AR39" s="30">
        <v>4</v>
      </c>
      <c r="AS39" s="30"/>
      <c r="AT39" s="30"/>
      <c r="AU39" s="30"/>
      <c r="AV39" s="30"/>
      <c r="AW39" s="30"/>
      <c r="AX39" s="30"/>
      <c r="AY39" s="30"/>
      <c r="AZ39" s="30">
        <v>4</v>
      </c>
      <c r="BA39" s="30">
        <v>4</v>
      </c>
      <c r="BB39" s="30">
        <v>0</v>
      </c>
      <c r="BC39" s="30">
        <v>0</v>
      </c>
      <c r="BD39" s="30"/>
      <c r="BE39" s="30"/>
      <c r="BF39" s="30"/>
      <c r="BG39" s="30"/>
      <c r="BH39" s="30">
        <v>4</v>
      </c>
      <c r="BI39" s="30"/>
      <c r="BJ39" s="30"/>
      <c r="BK39" s="30"/>
      <c r="BL39" s="30"/>
      <c r="BM39" s="30"/>
      <c r="BN39" s="30"/>
      <c r="BO39" s="30"/>
      <c r="BP39" s="30">
        <v>4</v>
      </c>
      <c r="BQ39" s="30">
        <v>4</v>
      </c>
      <c r="BR39" s="30">
        <v>0</v>
      </c>
      <c r="BS39" s="30">
        <v>0</v>
      </c>
      <c r="BT39" s="25"/>
      <c r="BU39" s="26"/>
      <c r="BV39" s="26"/>
      <c r="BW39" s="26"/>
      <c r="BX39" s="26"/>
      <c r="BY39" s="72"/>
      <c r="BZ39" s="72"/>
      <c r="CA39" s="72"/>
      <c r="CB39" s="72"/>
      <c r="CC39" s="72"/>
      <c r="CD39" s="72"/>
    </row>
    <row r="40" spans="1:83" s="11" customFormat="1" ht="14.25" customHeight="1">
      <c r="A40" s="12" t="s">
        <v>30</v>
      </c>
      <c r="B40" s="13" t="s">
        <v>49</v>
      </c>
      <c r="C40" s="249" t="s">
        <v>39</v>
      </c>
      <c r="D40" s="250"/>
      <c r="E40" s="250"/>
      <c r="F40" s="250"/>
      <c r="G40" s="251"/>
      <c r="H40" s="29"/>
      <c r="I40" s="29"/>
      <c r="J40" s="29"/>
      <c r="K40" s="29"/>
      <c r="L40" s="29">
        <f t="shared" ref="L40:BS40" si="7">L37</f>
        <v>86.899999999999991</v>
      </c>
      <c r="M40" s="29"/>
      <c r="N40" s="29"/>
      <c r="O40" s="29"/>
      <c r="P40" s="29"/>
      <c r="Q40" s="29"/>
      <c r="R40" s="29"/>
      <c r="S40" s="29"/>
      <c r="T40" s="29">
        <f t="shared" si="7"/>
        <v>86.899999999999991</v>
      </c>
      <c r="U40" s="29">
        <f t="shared" si="7"/>
        <v>86.899999999999991</v>
      </c>
      <c r="V40" s="29">
        <f t="shared" si="7"/>
        <v>0</v>
      </c>
      <c r="W40" s="29">
        <f t="shared" si="7"/>
        <v>0</v>
      </c>
      <c r="X40" s="29"/>
      <c r="Y40" s="29"/>
      <c r="Z40" s="29"/>
      <c r="AA40" s="29"/>
      <c r="AB40" s="29">
        <f t="shared" si="7"/>
        <v>94</v>
      </c>
      <c r="AC40" s="29"/>
      <c r="AD40" s="29"/>
      <c r="AE40" s="29"/>
      <c r="AF40" s="29"/>
      <c r="AG40" s="29"/>
      <c r="AH40" s="29"/>
      <c r="AI40" s="29"/>
      <c r="AJ40" s="29">
        <f t="shared" si="7"/>
        <v>94</v>
      </c>
      <c r="AK40" s="29">
        <f t="shared" si="7"/>
        <v>94</v>
      </c>
      <c r="AL40" s="29">
        <f t="shared" si="7"/>
        <v>0</v>
      </c>
      <c r="AM40" s="29">
        <f t="shared" si="7"/>
        <v>0</v>
      </c>
      <c r="AN40" s="29"/>
      <c r="AO40" s="29"/>
      <c r="AP40" s="29"/>
      <c r="AQ40" s="29"/>
      <c r="AR40" s="29">
        <f t="shared" si="7"/>
        <v>94</v>
      </c>
      <c r="AS40" s="29"/>
      <c r="AT40" s="29"/>
      <c r="AU40" s="29"/>
      <c r="AV40" s="29"/>
      <c r="AW40" s="29"/>
      <c r="AX40" s="29"/>
      <c r="AY40" s="29"/>
      <c r="AZ40" s="29">
        <f t="shared" si="7"/>
        <v>94</v>
      </c>
      <c r="BA40" s="29">
        <f t="shared" si="7"/>
        <v>94</v>
      </c>
      <c r="BB40" s="29">
        <f t="shared" si="7"/>
        <v>0</v>
      </c>
      <c r="BC40" s="29">
        <f t="shared" si="7"/>
        <v>0</v>
      </c>
      <c r="BD40" s="29"/>
      <c r="BE40" s="29"/>
      <c r="BF40" s="29"/>
      <c r="BG40" s="29"/>
      <c r="BH40" s="29">
        <f t="shared" si="7"/>
        <v>94</v>
      </c>
      <c r="BI40" s="29"/>
      <c r="BJ40" s="29"/>
      <c r="BK40" s="29"/>
      <c r="BL40" s="29"/>
      <c r="BM40" s="29"/>
      <c r="BN40" s="29"/>
      <c r="BO40" s="29"/>
      <c r="BP40" s="29">
        <f t="shared" si="7"/>
        <v>94</v>
      </c>
      <c r="BQ40" s="29">
        <f t="shared" si="7"/>
        <v>94</v>
      </c>
      <c r="BR40" s="29">
        <f t="shared" si="7"/>
        <v>0</v>
      </c>
      <c r="BS40" s="29">
        <f t="shared" si="7"/>
        <v>0</v>
      </c>
      <c r="BT40" s="29"/>
      <c r="BU40" s="29"/>
      <c r="BV40" s="29"/>
      <c r="BW40" s="29"/>
      <c r="BX40" s="29"/>
      <c r="BY40" s="196"/>
      <c r="BZ40" s="196"/>
      <c r="CA40" s="196"/>
      <c r="CB40" s="196"/>
      <c r="CC40" s="196"/>
      <c r="CD40" s="196"/>
    </row>
    <row r="41" spans="1:83" s="11" customFormat="1" ht="15.75" customHeight="1">
      <c r="A41" s="12" t="s">
        <v>30</v>
      </c>
      <c r="B41" s="13" t="s">
        <v>51</v>
      </c>
      <c r="C41" s="246" t="s">
        <v>57</v>
      </c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6"/>
      <c r="T41" s="246"/>
      <c r="U41" s="246"/>
      <c r="V41" s="246"/>
      <c r="W41" s="246"/>
      <c r="X41" s="246"/>
      <c r="Y41" s="246"/>
      <c r="Z41" s="246"/>
      <c r="AA41" s="246"/>
      <c r="AB41" s="246"/>
      <c r="AC41" s="246"/>
      <c r="AD41" s="246"/>
      <c r="AE41" s="246"/>
      <c r="AF41" s="246"/>
      <c r="AG41" s="246"/>
      <c r="AH41" s="246"/>
      <c r="AI41" s="246"/>
      <c r="AJ41" s="246"/>
      <c r="AK41" s="246"/>
      <c r="AL41" s="246"/>
      <c r="AM41" s="246"/>
      <c r="AN41" s="246"/>
      <c r="AO41" s="246"/>
      <c r="AP41" s="246"/>
      <c r="AQ41" s="246"/>
      <c r="AR41" s="246"/>
      <c r="AS41" s="246"/>
      <c r="AT41" s="246"/>
      <c r="AU41" s="246"/>
      <c r="AV41" s="246"/>
      <c r="AW41" s="246"/>
      <c r="AX41" s="246"/>
      <c r="AY41" s="246"/>
      <c r="AZ41" s="246"/>
      <c r="BA41" s="246"/>
      <c r="BB41" s="246"/>
      <c r="BC41" s="246"/>
      <c r="BD41" s="246"/>
      <c r="BE41" s="246"/>
      <c r="BF41" s="246"/>
      <c r="BG41" s="246"/>
      <c r="BH41" s="246"/>
      <c r="BI41" s="246"/>
      <c r="BJ41" s="246"/>
      <c r="BK41" s="246"/>
      <c r="BL41" s="246"/>
      <c r="BM41" s="246"/>
      <c r="BN41" s="246"/>
      <c r="BO41" s="246"/>
      <c r="BP41" s="246"/>
      <c r="BQ41" s="246"/>
      <c r="BR41" s="246"/>
      <c r="BS41" s="246"/>
      <c r="BT41" s="246"/>
      <c r="BU41" s="246"/>
      <c r="BV41" s="246"/>
      <c r="BW41" s="246"/>
      <c r="BX41" s="246"/>
      <c r="BY41" s="72"/>
      <c r="BZ41" s="72"/>
      <c r="CA41" s="72"/>
      <c r="CB41" s="72"/>
      <c r="CC41" s="72"/>
      <c r="CD41" s="72"/>
    </row>
    <row r="42" spans="1:83" s="11" customFormat="1" ht="63.75">
      <c r="A42" s="12" t="s">
        <v>30</v>
      </c>
      <c r="B42" s="13" t="s">
        <v>51</v>
      </c>
      <c r="C42" s="197" t="s">
        <v>30</v>
      </c>
      <c r="D42" s="81" t="s">
        <v>132</v>
      </c>
      <c r="E42" s="191" t="s">
        <v>63</v>
      </c>
      <c r="F42" s="116" t="s">
        <v>38</v>
      </c>
      <c r="G42" s="192" t="s">
        <v>35</v>
      </c>
      <c r="H42" s="35"/>
      <c r="I42" s="30"/>
      <c r="J42" s="30"/>
      <c r="K42" s="30"/>
      <c r="L42" s="30"/>
      <c r="M42" s="30">
        <v>99.3</v>
      </c>
      <c r="N42" s="30"/>
      <c r="O42" s="30"/>
      <c r="P42" s="30"/>
      <c r="Q42" s="30"/>
      <c r="R42" s="30"/>
      <c r="S42" s="30"/>
      <c r="T42" s="30">
        <v>99.3</v>
      </c>
      <c r="U42" s="30">
        <v>99.3</v>
      </c>
      <c r="V42" s="30">
        <v>75.7</v>
      </c>
      <c r="W42" s="37">
        <v>0</v>
      </c>
      <c r="X42" s="37"/>
      <c r="Y42" s="37"/>
      <c r="Z42" s="37"/>
      <c r="AA42" s="37"/>
      <c r="AB42" s="37"/>
      <c r="AC42" s="37">
        <v>99.3</v>
      </c>
      <c r="AD42" s="37"/>
      <c r="AE42" s="37"/>
      <c r="AF42" s="37"/>
      <c r="AG42" s="37"/>
      <c r="AH42" s="37"/>
      <c r="AI42" s="180"/>
      <c r="AJ42" s="37">
        <v>99.3</v>
      </c>
      <c r="AK42" s="37">
        <v>99.3</v>
      </c>
      <c r="AL42" s="37">
        <v>75.8</v>
      </c>
      <c r="AM42" s="37">
        <v>0</v>
      </c>
      <c r="AN42" s="30"/>
      <c r="AO42" s="30"/>
      <c r="AP42" s="30"/>
      <c r="AQ42" s="30"/>
      <c r="AR42" s="30"/>
      <c r="AS42" s="30">
        <v>99.3</v>
      </c>
      <c r="AT42" s="30"/>
      <c r="AU42" s="30"/>
      <c r="AV42" s="30"/>
      <c r="AW42" s="30"/>
      <c r="AX42" s="30"/>
      <c r="AY42" s="30"/>
      <c r="AZ42" s="30">
        <v>99.3</v>
      </c>
      <c r="BA42" s="30">
        <v>99.3</v>
      </c>
      <c r="BB42" s="30">
        <v>75.8</v>
      </c>
      <c r="BC42" s="30">
        <v>0</v>
      </c>
      <c r="BD42" s="30"/>
      <c r="BE42" s="30"/>
      <c r="BF42" s="30"/>
      <c r="BG42" s="30"/>
      <c r="BH42" s="30"/>
      <c r="BI42" s="30">
        <v>99.3</v>
      </c>
      <c r="BJ42" s="30"/>
      <c r="BK42" s="30"/>
      <c r="BL42" s="30"/>
      <c r="BM42" s="30"/>
      <c r="BN42" s="30"/>
      <c r="BO42" s="30"/>
      <c r="BP42" s="30">
        <v>99.3</v>
      </c>
      <c r="BQ42" s="30">
        <v>99.3</v>
      </c>
      <c r="BR42" s="30">
        <v>75.8</v>
      </c>
      <c r="BS42" s="30">
        <v>0</v>
      </c>
      <c r="BT42" s="77" t="s">
        <v>58</v>
      </c>
      <c r="BU42" s="76">
        <v>135</v>
      </c>
      <c r="BV42" s="76">
        <v>132</v>
      </c>
      <c r="BW42" s="76">
        <v>130</v>
      </c>
      <c r="BX42" s="76">
        <v>128</v>
      </c>
      <c r="BY42" s="72"/>
      <c r="BZ42" s="72"/>
      <c r="CA42" s="72"/>
      <c r="CB42" s="72"/>
      <c r="CC42" s="72"/>
      <c r="CD42" s="72"/>
      <c r="CE42" s="72"/>
    </row>
    <row r="43" spans="1:83" s="11" customFormat="1" ht="24" customHeight="1">
      <c r="A43" s="12" t="s">
        <v>30</v>
      </c>
      <c r="B43" s="13" t="s">
        <v>51</v>
      </c>
      <c r="C43" s="249" t="s">
        <v>39</v>
      </c>
      <c r="D43" s="250"/>
      <c r="E43" s="250"/>
      <c r="F43" s="250"/>
      <c r="G43" s="251"/>
      <c r="H43" s="29"/>
      <c r="I43" s="29"/>
      <c r="J43" s="29"/>
      <c r="K43" s="29"/>
      <c r="L43" s="29"/>
      <c r="M43" s="29">
        <f t="shared" ref="M43:BS43" si="8">SUM(M42)</f>
        <v>99.3</v>
      </c>
      <c r="N43" s="29"/>
      <c r="O43" s="29"/>
      <c r="P43" s="29"/>
      <c r="Q43" s="29"/>
      <c r="R43" s="29"/>
      <c r="S43" s="29"/>
      <c r="T43" s="29">
        <f t="shared" si="8"/>
        <v>99.3</v>
      </c>
      <c r="U43" s="29">
        <f t="shared" si="8"/>
        <v>99.3</v>
      </c>
      <c r="V43" s="29">
        <f t="shared" si="8"/>
        <v>75.7</v>
      </c>
      <c r="W43" s="29">
        <f t="shared" si="8"/>
        <v>0</v>
      </c>
      <c r="X43" s="29"/>
      <c r="Y43" s="29"/>
      <c r="Z43" s="29"/>
      <c r="AA43" s="29"/>
      <c r="AB43" s="29"/>
      <c r="AC43" s="29">
        <f t="shared" si="8"/>
        <v>99.3</v>
      </c>
      <c r="AD43" s="29"/>
      <c r="AE43" s="29"/>
      <c r="AF43" s="29"/>
      <c r="AG43" s="29"/>
      <c r="AH43" s="29"/>
      <c r="AI43" s="29"/>
      <c r="AJ43" s="29">
        <f t="shared" si="8"/>
        <v>99.3</v>
      </c>
      <c r="AK43" s="29">
        <f t="shared" si="8"/>
        <v>99.3</v>
      </c>
      <c r="AL43" s="29">
        <f t="shared" si="8"/>
        <v>75.8</v>
      </c>
      <c r="AM43" s="29">
        <f t="shared" si="8"/>
        <v>0</v>
      </c>
      <c r="AN43" s="29"/>
      <c r="AO43" s="29"/>
      <c r="AP43" s="29"/>
      <c r="AQ43" s="29"/>
      <c r="AR43" s="29"/>
      <c r="AS43" s="29">
        <f t="shared" si="8"/>
        <v>99.3</v>
      </c>
      <c r="AT43" s="29">
        <f t="shared" si="8"/>
        <v>0</v>
      </c>
      <c r="AU43" s="29"/>
      <c r="AV43" s="29"/>
      <c r="AW43" s="29"/>
      <c r="AX43" s="29"/>
      <c r="AY43" s="29"/>
      <c r="AZ43" s="29">
        <f t="shared" si="8"/>
        <v>99.3</v>
      </c>
      <c r="BA43" s="29">
        <f t="shared" si="8"/>
        <v>99.3</v>
      </c>
      <c r="BB43" s="29">
        <f t="shared" si="8"/>
        <v>75.8</v>
      </c>
      <c r="BC43" s="29">
        <f t="shared" si="8"/>
        <v>0</v>
      </c>
      <c r="BD43" s="29"/>
      <c r="BE43" s="29"/>
      <c r="BF43" s="29"/>
      <c r="BG43" s="29"/>
      <c r="BH43" s="29"/>
      <c r="BI43" s="29">
        <f t="shared" si="8"/>
        <v>99.3</v>
      </c>
      <c r="BJ43" s="29"/>
      <c r="BK43" s="29"/>
      <c r="BL43" s="29"/>
      <c r="BM43" s="29"/>
      <c r="BN43" s="29"/>
      <c r="BO43" s="29"/>
      <c r="BP43" s="29">
        <f t="shared" si="8"/>
        <v>99.3</v>
      </c>
      <c r="BQ43" s="29">
        <f t="shared" si="8"/>
        <v>99.3</v>
      </c>
      <c r="BR43" s="29">
        <f t="shared" si="8"/>
        <v>75.8</v>
      </c>
      <c r="BS43" s="29">
        <f t="shared" si="8"/>
        <v>0</v>
      </c>
      <c r="BT43" s="29"/>
      <c r="BU43" s="29"/>
      <c r="BV43" s="29"/>
      <c r="BW43" s="29"/>
      <c r="BX43" s="29"/>
      <c r="BY43" s="196"/>
      <c r="BZ43" s="196"/>
      <c r="CA43" s="196"/>
      <c r="CB43" s="196"/>
      <c r="CC43" s="196"/>
      <c r="CD43" s="196"/>
      <c r="CE43" s="72"/>
    </row>
    <row r="44" spans="1:83" s="11" customFormat="1" ht="15.75" customHeight="1">
      <c r="A44" s="12" t="s">
        <v>30</v>
      </c>
      <c r="B44" s="13" t="s">
        <v>56</v>
      </c>
      <c r="C44" s="246" t="s">
        <v>60</v>
      </c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6"/>
      <c r="Q44" s="246"/>
      <c r="R44" s="246"/>
      <c r="S44" s="246"/>
      <c r="T44" s="246"/>
      <c r="U44" s="246"/>
      <c r="V44" s="246"/>
      <c r="W44" s="246"/>
      <c r="X44" s="246"/>
      <c r="Y44" s="246"/>
      <c r="Z44" s="246"/>
      <c r="AA44" s="246"/>
      <c r="AB44" s="246"/>
      <c r="AC44" s="246"/>
      <c r="AD44" s="246"/>
      <c r="AE44" s="246"/>
      <c r="AF44" s="246"/>
      <c r="AG44" s="246"/>
      <c r="AH44" s="246"/>
      <c r="AI44" s="246"/>
      <c r="AJ44" s="246"/>
      <c r="AK44" s="246"/>
      <c r="AL44" s="246"/>
      <c r="AM44" s="246"/>
      <c r="AN44" s="246"/>
      <c r="AO44" s="246"/>
      <c r="AP44" s="246"/>
      <c r="AQ44" s="246"/>
      <c r="AR44" s="246"/>
      <c r="AS44" s="246"/>
      <c r="AT44" s="246"/>
      <c r="AU44" s="246"/>
      <c r="AV44" s="246"/>
      <c r="AW44" s="246"/>
      <c r="AX44" s="246"/>
      <c r="AY44" s="246"/>
      <c r="AZ44" s="246"/>
      <c r="BA44" s="246"/>
      <c r="BB44" s="246"/>
      <c r="BC44" s="246"/>
      <c r="BD44" s="246"/>
      <c r="BE44" s="246"/>
      <c r="BF44" s="246"/>
      <c r="BG44" s="246"/>
      <c r="BH44" s="246"/>
      <c r="BI44" s="246"/>
      <c r="BJ44" s="246"/>
      <c r="BK44" s="246"/>
      <c r="BL44" s="246"/>
      <c r="BM44" s="246"/>
      <c r="BN44" s="246"/>
      <c r="BO44" s="246"/>
      <c r="BP44" s="246"/>
      <c r="BQ44" s="246"/>
      <c r="BR44" s="246"/>
      <c r="BS44" s="246"/>
      <c r="BT44" s="246"/>
      <c r="BU44" s="246"/>
      <c r="BV44" s="246"/>
      <c r="BW44" s="246"/>
      <c r="BX44" s="246"/>
      <c r="BY44" s="72"/>
      <c r="BZ44" s="72"/>
      <c r="CA44" s="72"/>
      <c r="CB44" s="72"/>
      <c r="CC44" s="72"/>
      <c r="CD44" s="72"/>
      <c r="CE44" s="72"/>
    </row>
    <row r="45" spans="1:83" s="11" customFormat="1" ht="45.75">
      <c r="A45" s="14" t="s">
        <v>30</v>
      </c>
      <c r="B45" s="15" t="s">
        <v>56</v>
      </c>
      <c r="C45" s="36" t="s">
        <v>30</v>
      </c>
      <c r="D45" s="17" t="s">
        <v>134</v>
      </c>
      <c r="E45" s="18" t="s">
        <v>63</v>
      </c>
      <c r="F45" s="116" t="s">
        <v>34</v>
      </c>
      <c r="G45" s="192" t="s">
        <v>35</v>
      </c>
      <c r="H45" s="194"/>
      <c r="I45" s="21"/>
      <c r="J45" s="21"/>
      <c r="K45" s="21"/>
      <c r="L45" s="21"/>
      <c r="M45" s="21">
        <v>148.9</v>
      </c>
      <c r="N45" s="21"/>
      <c r="O45" s="21"/>
      <c r="P45" s="21"/>
      <c r="Q45" s="21"/>
      <c r="R45" s="21"/>
      <c r="S45" s="21"/>
      <c r="T45" s="21">
        <f>M45</f>
        <v>148.9</v>
      </c>
      <c r="U45" s="21">
        <f>M45</f>
        <v>148.9</v>
      </c>
      <c r="V45" s="21">
        <v>0</v>
      </c>
      <c r="W45" s="22">
        <v>0</v>
      </c>
      <c r="X45" s="22"/>
      <c r="Y45" s="22"/>
      <c r="Z45" s="22"/>
      <c r="AA45" s="22"/>
      <c r="AB45" s="22"/>
      <c r="AC45" s="22">
        <v>124</v>
      </c>
      <c r="AD45" s="22"/>
      <c r="AE45" s="22"/>
      <c r="AF45" s="22"/>
      <c r="AG45" s="22"/>
      <c r="AH45" s="22"/>
      <c r="AI45" s="23"/>
      <c r="AJ45" s="22">
        <v>124</v>
      </c>
      <c r="AK45" s="22">
        <v>124</v>
      </c>
      <c r="AL45" s="22">
        <v>0</v>
      </c>
      <c r="AM45" s="22">
        <v>0</v>
      </c>
      <c r="AN45" s="24"/>
      <c r="AO45" s="24"/>
      <c r="AP45" s="24"/>
      <c r="AQ45" s="24"/>
      <c r="AR45" s="24"/>
      <c r="AS45" s="21">
        <v>124</v>
      </c>
      <c r="AT45" s="24"/>
      <c r="AU45" s="24"/>
      <c r="AV45" s="24"/>
      <c r="AW45" s="24"/>
      <c r="AX45" s="24"/>
      <c r="AY45" s="24"/>
      <c r="AZ45" s="21">
        <v>124</v>
      </c>
      <c r="BA45" s="21">
        <v>124</v>
      </c>
      <c r="BB45" s="21">
        <v>0</v>
      </c>
      <c r="BC45" s="21">
        <v>0</v>
      </c>
      <c r="BD45" s="24"/>
      <c r="BE45" s="24"/>
      <c r="BF45" s="24"/>
      <c r="BG45" s="24"/>
      <c r="BH45" s="24"/>
      <c r="BI45" s="21">
        <v>124</v>
      </c>
      <c r="BJ45" s="24"/>
      <c r="BK45" s="24"/>
      <c r="BL45" s="24"/>
      <c r="BM45" s="24"/>
      <c r="BN45" s="24"/>
      <c r="BO45" s="24"/>
      <c r="BP45" s="24">
        <v>124</v>
      </c>
      <c r="BQ45" s="24">
        <v>124</v>
      </c>
      <c r="BR45" s="24">
        <v>124</v>
      </c>
      <c r="BS45" s="24">
        <v>0</v>
      </c>
      <c r="BT45" s="79" t="s">
        <v>84</v>
      </c>
      <c r="BU45" s="74">
        <v>1819</v>
      </c>
      <c r="BV45" s="74">
        <v>1450</v>
      </c>
      <c r="BW45" s="74">
        <v>1450</v>
      </c>
      <c r="BX45" s="74">
        <v>1450</v>
      </c>
      <c r="BY45" s="72"/>
      <c r="BZ45" s="72"/>
      <c r="CA45" s="72"/>
      <c r="CB45" s="72"/>
      <c r="CC45" s="72"/>
      <c r="CD45" s="72"/>
      <c r="CE45" s="72"/>
    </row>
    <row r="46" spans="1:83" s="11" customFormat="1" ht="63.75">
      <c r="A46" s="14" t="s">
        <v>30</v>
      </c>
      <c r="B46" s="15" t="s">
        <v>56</v>
      </c>
      <c r="C46" s="36" t="s">
        <v>36</v>
      </c>
      <c r="D46" s="17" t="s">
        <v>133</v>
      </c>
      <c r="E46" s="18" t="s">
        <v>63</v>
      </c>
      <c r="F46" s="19" t="s">
        <v>38</v>
      </c>
      <c r="G46" s="90" t="s">
        <v>35</v>
      </c>
      <c r="H46" s="27"/>
      <c r="I46" s="21"/>
      <c r="J46" s="21"/>
      <c r="K46" s="21"/>
      <c r="L46" s="21"/>
      <c r="M46" s="21">
        <v>18.2</v>
      </c>
      <c r="N46" s="21"/>
      <c r="O46" s="21"/>
      <c r="P46" s="21"/>
      <c r="Q46" s="21"/>
      <c r="R46" s="21"/>
      <c r="S46" s="21"/>
      <c r="T46" s="28">
        <v>18.2</v>
      </c>
      <c r="U46" s="28">
        <v>18.2</v>
      </c>
      <c r="V46" s="28">
        <v>13.9</v>
      </c>
      <c r="W46" s="22">
        <v>0</v>
      </c>
      <c r="X46" s="22"/>
      <c r="Y46" s="22"/>
      <c r="Z46" s="22"/>
      <c r="AA46" s="22"/>
      <c r="AB46" s="22"/>
      <c r="AC46" s="22">
        <v>16.100000000000001</v>
      </c>
      <c r="AD46" s="22"/>
      <c r="AE46" s="22"/>
      <c r="AF46" s="22"/>
      <c r="AG46" s="22"/>
      <c r="AH46" s="22"/>
      <c r="AI46" s="23"/>
      <c r="AJ46" s="22">
        <v>16.100000000000001</v>
      </c>
      <c r="AK46" s="22">
        <v>16.100000000000001</v>
      </c>
      <c r="AL46" s="22">
        <v>11.9</v>
      </c>
      <c r="AM46" s="22">
        <v>0</v>
      </c>
      <c r="AN46" s="24"/>
      <c r="AO46" s="24"/>
      <c r="AP46" s="24"/>
      <c r="AQ46" s="24"/>
      <c r="AR46" s="24"/>
      <c r="AS46" s="21">
        <v>16.100000000000001</v>
      </c>
      <c r="AT46" s="24"/>
      <c r="AU46" s="24"/>
      <c r="AV46" s="24"/>
      <c r="AW46" s="24"/>
      <c r="AX46" s="24"/>
      <c r="AY46" s="24"/>
      <c r="AZ46" s="21">
        <v>16.100000000000001</v>
      </c>
      <c r="BA46" s="21">
        <v>16.100000000000001</v>
      </c>
      <c r="BB46" s="21">
        <v>11.9</v>
      </c>
      <c r="BC46" s="21">
        <v>0</v>
      </c>
      <c r="BD46" s="24"/>
      <c r="BE46" s="24"/>
      <c r="BF46" s="24"/>
      <c r="BG46" s="24"/>
      <c r="BH46" s="24"/>
      <c r="BI46" s="21">
        <v>16.100000000000001</v>
      </c>
      <c r="BJ46" s="24"/>
      <c r="BK46" s="24"/>
      <c r="BL46" s="24"/>
      <c r="BM46" s="24"/>
      <c r="BN46" s="24"/>
      <c r="BO46" s="24"/>
      <c r="BP46" s="24">
        <v>16.100000000000001</v>
      </c>
      <c r="BQ46" s="24">
        <v>16.100000000000001</v>
      </c>
      <c r="BR46" s="24">
        <v>11.9</v>
      </c>
      <c r="BS46" s="24">
        <v>0</v>
      </c>
      <c r="BT46" s="25"/>
      <c r="BU46" s="26"/>
      <c r="BV46" s="26"/>
      <c r="BW46" s="26"/>
      <c r="BX46" s="26"/>
      <c r="BY46" s="72"/>
      <c r="BZ46" s="72"/>
      <c r="CA46" s="72"/>
      <c r="CB46" s="72"/>
      <c r="CC46" s="72"/>
      <c r="CD46" s="72"/>
      <c r="CE46" s="72"/>
    </row>
    <row r="47" spans="1:83" s="1" customFormat="1" ht="191.25">
      <c r="A47" s="122" t="s">
        <v>30</v>
      </c>
      <c r="B47" s="123" t="s">
        <v>56</v>
      </c>
      <c r="C47" s="126" t="s">
        <v>43</v>
      </c>
      <c r="D47" s="127" t="s">
        <v>172</v>
      </c>
      <c r="E47" s="134">
        <v>10</v>
      </c>
      <c r="F47" s="124"/>
      <c r="G47" s="135" t="s">
        <v>166</v>
      </c>
      <c r="H47" s="139"/>
      <c r="I47" s="139"/>
      <c r="J47" s="139"/>
      <c r="K47" s="139"/>
      <c r="L47" s="139"/>
      <c r="M47" s="139">
        <v>322.39999999999998</v>
      </c>
      <c r="N47" s="139"/>
      <c r="O47" s="139"/>
      <c r="P47" s="139"/>
      <c r="Q47" s="139"/>
      <c r="R47" s="139"/>
      <c r="S47" s="139"/>
      <c r="T47" s="139">
        <f>M47</f>
        <v>322.39999999999998</v>
      </c>
      <c r="U47" s="139">
        <f>M47</f>
        <v>322.39999999999998</v>
      </c>
      <c r="V47" s="139">
        <v>0</v>
      </c>
      <c r="W47" s="139">
        <v>0</v>
      </c>
      <c r="X47" s="139"/>
      <c r="Y47" s="139"/>
      <c r="Z47" s="139"/>
      <c r="AA47" s="139"/>
      <c r="AB47" s="139"/>
      <c r="AC47" s="139">
        <v>317.5</v>
      </c>
      <c r="AD47" s="139"/>
      <c r="AE47" s="139"/>
      <c r="AF47" s="139"/>
      <c r="AG47" s="139"/>
      <c r="AH47" s="139"/>
      <c r="AI47" s="139"/>
      <c r="AJ47" s="139">
        <f>AC47</f>
        <v>317.5</v>
      </c>
      <c r="AK47" s="139">
        <f>AJ47</f>
        <v>317.5</v>
      </c>
      <c r="AL47" s="139">
        <v>0</v>
      </c>
      <c r="AM47" s="139">
        <v>0</v>
      </c>
      <c r="AN47" s="139"/>
      <c r="AO47" s="139"/>
      <c r="AP47" s="139"/>
      <c r="AQ47" s="139"/>
      <c r="AR47" s="139"/>
      <c r="AS47" s="139">
        <v>318.8</v>
      </c>
      <c r="AT47" s="139"/>
      <c r="AU47" s="139"/>
      <c r="AV47" s="139"/>
      <c r="AW47" s="139"/>
      <c r="AX47" s="139"/>
      <c r="AY47" s="139"/>
      <c r="AZ47" s="139">
        <f>AS47</f>
        <v>318.8</v>
      </c>
      <c r="BA47" s="139">
        <f>AS47</f>
        <v>318.8</v>
      </c>
      <c r="BB47" s="139">
        <v>0</v>
      </c>
      <c r="BC47" s="139">
        <v>0</v>
      </c>
      <c r="BD47" s="139"/>
      <c r="BE47" s="139"/>
      <c r="BF47" s="139"/>
      <c r="BG47" s="92"/>
      <c r="BH47" s="92"/>
      <c r="BI47" s="92">
        <v>320</v>
      </c>
      <c r="BJ47" s="92"/>
      <c r="BK47" s="92"/>
      <c r="BL47" s="92"/>
      <c r="BM47" s="92"/>
      <c r="BN47" s="92"/>
      <c r="BO47" s="92"/>
      <c r="BP47" s="92">
        <v>320</v>
      </c>
      <c r="BQ47" s="92">
        <v>320</v>
      </c>
      <c r="BR47" s="92">
        <v>0</v>
      </c>
      <c r="BS47" s="92">
        <v>0</v>
      </c>
      <c r="BT47" s="17" t="s">
        <v>195</v>
      </c>
      <c r="BU47" s="74">
        <v>1108</v>
      </c>
      <c r="BV47" s="74">
        <v>1093</v>
      </c>
      <c r="BW47" s="74">
        <v>1093</v>
      </c>
      <c r="BX47" s="189">
        <v>1098</v>
      </c>
    </row>
    <row r="48" spans="1:83" s="11" customFormat="1" ht="14.25" customHeight="1">
      <c r="A48" s="12" t="s">
        <v>30</v>
      </c>
      <c r="B48" s="13" t="s">
        <v>56</v>
      </c>
      <c r="C48" s="249" t="s">
        <v>39</v>
      </c>
      <c r="D48" s="250"/>
      <c r="E48" s="250"/>
      <c r="F48" s="250"/>
      <c r="G48" s="251"/>
      <c r="H48" s="29"/>
      <c r="I48" s="29"/>
      <c r="J48" s="29"/>
      <c r="K48" s="29"/>
      <c r="L48" s="29"/>
      <c r="M48" s="29">
        <f t="shared" ref="M48:BS48" si="9">SUM(M45:M47)</f>
        <v>489.5</v>
      </c>
      <c r="N48" s="29"/>
      <c r="O48" s="29"/>
      <c r="P48" s="29"/>
      <c r="Q48" s="29"/>
      <c r="R48" s="29"/>
      <c r="S48" s="29"/>
      <c r="T48" s="29">
        <f t="shared" si="9"/>
        <v>489.5</v>
      </c>
      <c r="U48" s="29">
        <f t="shared" si="9"/>
        <v>489.5</v>
      </c>
      <c r="V48" s="29">
        <f t="shared" si="9"/>
        <v>13.9</v>
      </c>
      <c r="W48" s="29">
        <f t="shared" si="9"/>
        <v>0</v>
      </c>
      <c r="X48" s="29"/>
      <c r="Y48" s="29"/>
      <c r="Z48" s="29"/>
      <c r="AA48" s="29"/>
      <c r="AB48" s="29"/>
      <c r="AC48" s="29">
        <f t="shared" si="9"/>
        <v>457.6</v>
      </c>
      <c r="AD48" s="29"/>
      <c r="AE48" s="29"/>
      <c r="AF48" s="29"/>
      <c r="AG48" s="29"/>
      <c r="AH48" s="29"/>
      <c r="AI48" s="29"/>
      <c r="AJ48" s="29">
        <f t="shared" si="9"/>
        <v>457.6</v>
      </c>
      <c r="AK48" s="29">
        <f t="shared" si="9"/>
        <v>457.6</v>
      </c>
      <c r="AL48" s="29">
        <f t="shared" si="9"/>
        <v>11.9</v>
      </c>
      <c r="AM48" s="29">
        <f t="shared" si="9"/>
        <v>0</v>
      </c>
      <c r="AN48" s="29"/>
      <c r="AO48" s="29"/>
      <c r="AP48" s="29"/>
      <c r="AQ48" s="29"/>
      <c r="AR48" s="29"/>
      <c r="AS48" s="29">
        <f t="shared" si="9"/>
        <v>458.9</v>
      </c>
      <c r="AT48" s="29"/>
      <c r="AU48" s="29"/>
      <c r="AV48" s="29"/>
      <c r="AW48" s="29"/>
      <c r="AX48" s="29"/>
      <c r="AY48" s="29"/>
      <c r="AZ48" s="29">
        <f t="shared" si="9"/>
        <v>458.9</v>
      </c>
      <c r="BA48" s="29">
        <f t="shared" si="9"/>
        <v>458.9</v>
      </c>
      <c r="BB48" s="29">
        <f t="shared" si="9"/>
        <v>11.9</v>
      </c>
      <c r="BC48" s="29">
        <f t="shared" si="9"/>
        <v>0</v>
      </c>
      <c r="BD48" s="29"/>
      <c r="BE48" s="29"/>
      <c r="BF48" s="29"/>
      <c r="BG48" s="29"/>
      <c r="BH48" s="29"/>
      <c r="BI48" s="29">
        <f t="shared" si="9"/>
        <v>460.1</v>
      </c>
      <c r="BJ48" s="29"/>
      <c r="BK48" s="29"/>
      <c r="BL48" s="29"/>
      <c r="BM48" s="29"/>
      <c r="BN48" s="29"/>
      <c r="BO48" s="29"/>
      <c r="BP48" s="29">
        <f t="shared" si="9"/>
        <v>460.1</v>
      </c>
      <c r="BQ48" s="29">
        <f t="shared" si="9"/>
        <v>460.1</v>
      </c>
      <c r="BR48" s="29">
        <f t="shared" si="9"/>
        <v>135.9</v>
      </c>
      <c r="BS48" s="29">
        <f t="shared" si="9"/>
        <v>0</v>
      </c>
      <c r="BT48" s="68"/>
      <c r="BU48" s="68"/>
      <c r="BV48" s="68"/>
      <c r="BW48" s="68"/>
      <c r="BX48" s="68"/>
    </row>
    <row r="49" spans="1:78" s="11" customFormat="1" ht="15.75" customHeight="1">
      <c r="A49" s="12" t="s">
        <v>30</v>
      </c>
      <c r="B49" s="13" t="s">
        <v>59</v>
      </c>
      <c r="C49" s="246" t="s">
        <v>62</v>
      </c>
      <c r="D49" s="246"/>
      <c r="E49" s="246"/>
      <c r="F49" s="246"/>
      <c r="G49" s="246"/>
      <c r="H49" s="246"/>
      <c r="I49" s="246"/>
      <c r="J49" s="246"/>
      <c r="K49" s="246"/>
      <c r="L49" s="246"/>
      <c r="M49" s="246"/>
      <c r="N49" s="246"/>
      <c r="O49" s="246"/>
      <c r="P49" s="246"/>
      <c r="Q49" s="246"/>
      <c r="R49" s="246"/>
      <c r="S49" s="246"/>
      <c r="T49" s="246"/>
      <c r="U49" s="246"/>
      <c r="V49" s="246"/>
      <c r="W49" s="246"/>
      <c r="X49" s="246"/>
      <c r="Y49" s="246"/>
      <c r="Z49" s="246"/>
      <c r="AA49" s="246"/>
      <c r="AB49" s="246"/>
      <c r="AC49" s="246"/>
      <c r="AD49" s="246"/>
      <c r="AE49" s="246"/>
      <c r="AF49" s="246"/>
      <c r="AG49" s="246"/>
      <c r="AH49" s="246"/>
      <c r="AI49" s="246"/>
      <c r="AJ49" s="246"/>
      <c r="AK49" s="246"/>
      <c r="AL49" s="246"/>
      <c r="AM49" s="246"/>
      <c r="AN49" s="246"/>
      <c r="AO49" s="246"/>
      <c r="AP49" s="246"/>
      <c r="AQ49" s="246"/>
      <c r="AR49" s="246"/>
      <c r="AS49" s="246"/>
      <c r="AT49" s="246"/>
      <c r="AU49" s="246"/>
      <c r="AV49" s="246"/>
      <c r="AW49" s="246"/>
      <c r="AX49" s="246"/>
      <c r="AY49" s="246"/>
      <c r="AZ49" s="246"/>
      <c r="BA49" s="246"/>
      <c r="BB49" s="246"/>
      <c r="BC49" s="246"/>
      <c r="BD49" s="246"/>
      <c r="BE49" s="246"/>
      <c r="BF49" s="246"/>
      <c r="BG49" s="246"/>
      <c r="BH49" s="246"/>
      <c r="BI49" s="246"/>
      <c r="BJ49" s="246"/>
      <c r="BK49" s="246"/>
      <c r="BL49" s="246"/>
      <c r="BM49" s="246"/>
      <c r="BN49" s="246"/>
      <c r="BO49" s="246"/>
      <c r="BP49" s="246"/>
      <c r="BQ49" s="246"/>
      <c r="BR49" s="246"/>
      <c r="BS49" s="246"/>
      <c r="BT49" s="246"/>
      <c r="BU49" s="246"/>
      <c r="BV49" s="246"/>
      <c r="BW49" s="246"/>
      <c r="BX49" s="246"/>
    </row>
    <row r="50" spans="1:78" s="11" customFormat="1" ht="89.25">
      <c r="A50" s="14" t="s">
        <v>30</v>
      </c>
      <c r="B50" s="85" t="s">
        <v>59</v>
      </c>
      <c r="C50" s="36" t="s">
        <v>30</v>
      </c>
      <c r="D50" s="17" t="s">
        <v>173</v>
      </c>
      <c r="E50" s="18" t="s">
        <v>63</v>
      </c>
      <c r="F50" s="116" t="s">
        <v>34</v>
      </c>
      <c r="G50" s="90" t="s">
        <v>35</v>
      </c>
      <c r="H50" s="35"/>
      <c r="I50" s="30"/>
      <c r="J50" s="30"/>
      <c r="K50" s="30"/>
      <c r="L50" s="30"/>
      <c r="M50" s="30">
        <v>258.60000000000002</v>
      </c>
      <c r="N50" s="30"/>
      <c r="O50" s="30"/>
      <c r="P50" s="30"/>
      <c r="Q50" s="30"/>
      <c r="R50" s="30"/>
      <c r="S50" s="30"/>
      <c r="T50" s="30">
        <v>258.60000000000002</v>
      </c>
      <c r="U50" s="30">
        <v>258.60000000000002</v>
      </c>
      <c r="V50" s="30">
        <v>0</v>
      </c>
      <c r="W50" s="37">
        <v>0</v>
      </c>
      <c r="X50" s="37"/>
      <c r="Y50" s="37"/>
      <c r="Z50" s="37"/>
      <c r="AA50" s="37"/>
      <c r="AB50" s="37">
        <v>197.5</v>
      </c>
      <c r="AC50" s="37"/>
      <c r="AD50" s="37"/>
      <c r="AE50" s="37"/>
      <c r="AF50" s="37"/>
      <c r="AG50" s="37"/>
      <c r="AH50" s="37"/>
      <c r="AI50" s="38"/>
      <c r="AJ50" s="37">
        <v>197.5</v>
      </c>
      <c r="AK50" s="37">
        <v>197.5</v>
      </c>
      <c r="AL50" s="37">
        <v>0</v>
      </c>
      <c r="AM50" s="37">
        <v>0</v>
      </c>
      <c r="AN50" s="39"/>
      <c r="AO50" s="39"/>
      <c r="AP50" s="39"/>
      <c r="AQ50" s="39"/>
      <c r="AR50" s="39">
        <v>197.5</v>
      </c>
      <c r="AS50" s="30"/>
      <c r="AT50" s="39"/>
      <c r="AU50" s="39"/>
      <c r="AV50" s="39"/>
      <c r="AW50" s="39"/>
      <c r="AX50" s="39"/>
      <c r="AY50" s="39"/>
      <c r="AZ50" s="30">
        <v>197.5</v>
      </c>
      <c r="BA50" s="30">
        <v>197.5</v>
      </c>
      <c r="BB50" s="30">
        <v>0</v>
      </c>
      <c r="BC50" s="30">
        <v>0</v>
      </c>
      <c r="BD50" s="39"/>
      <c r="BE50" s="39"/>
      <c r="BF50" s="39"/>
      <c r="BG50" s="39"/>
      <c r="BH50" s="39">
        <v>197.5</v>
      </c>
      <c r="BI50" s="30"/>
      <c r="BJ50" s="39"/>
      <c r="BK50" s="39"/>
      <c r="BL50" s="39"/>
      <c r="BM50" s="39"/>
      <c r="BN50" s="39"/>
      <c r="BO50" s="39"/>
      <c r="BP50" s="30">
        <v>197.5</v>
      </c>
      <c r="BQ50" s="30">
        <v>197.5</v>
      </c>
      <c r="BR50" s="30">
        <v>0</v>
      </c>
      <c r="BS50" s="30">
        <v>0</v>
      </c>
      <c r="BT50" s="75" t="s">
        <v>85</v>
      </c>
      <c r="BU50" s="74">
        <v>3935</v>
      </c>
      <c r="BV50" s="74">
        <v>3197</v>
      </c>
      <c r="BW50" s="74">
        <v>3197</v>
      </c>
      <c r="BX50" s="74">
        <v>3197</v>
      </c>
    </row>
    <row r="51" spans="1:78" s="11" customFormat="1" ht="45.75">
      <c r="A51" s="14" t="s">
        <v>30</v>
      </c>
      <c r="B51" s="85" t="s">
        <v>59</v>
      </c>
      <c r="C51" s="36" t="s">
        <v>36</v>
      </c>
      <c r="D51" s="17" t="s">
        <v>91</v>
      </c>
      <c r="E51" s="18" t="s">
        <v>63</v>
      </c>
      <c r="F51" s="116" t="s">
        <v>34</v>
      </c>
      <c r="G51" s="90" t="s">
        <v>35</v>
      </c>
      <c r="H51" s="35"/>
      <c r="I51" s="30"/>
      <c r="J51" s="30"/>
      <c r="K51" s="30"/>
      <c r="L51" s="30">
        <v>240.7</v>
      </c>
      <c r="M51" s="30">
        <v>2254.1</v>
      </c>
      <c r="N51" s="30"/>
      <c r="O51" s="30"/>
      <c r="P51" s="30"/>
      <c r="Q51" s="30"/>
      <c r="R51" s="30"/>
      <c r="S51" s="30"/>
      <c r="T51" s="33">
        <f>L51+M51</f>
        <v>2494.7999999999997</v>
      </c>
      <c r="U51" s="33">
        <f>T51</f>
        <v>2494.7999999999997</v>
      </c>
      <c r="V51" s="33">
        <v>0</v>
      </c>
      <c r="W51" s="37">
        <v>0</v>
      </c>
      <c r="X51" s="37"/>
      <c r="Y51" s="37"/>
      <c r="Z51" s="37"/>
      <c r="AA51" s="37"/>
      <c r="AB51" s="114">
        <v>266.7</v>
      </c>
      <c r="AC51" s="37">
        <v>2477.4</v>
      </c>
      <c r="AD51" s="37"/>
      <c r="AE51" s="37"/>
      <c r="AF51" s="37"/>
      <c r="AG51" s="37"/>
      <c r="AH51" s="37"/>
      <c r="AI51" s="38"/>
      <c r="AJ51" s="37">
        <f>AB51+AC51</f>
        <v>2744.1</v>
      </c>
      <c r="AK51" s="37">
        <f>AJ51</f>
        <v>2744.1</v>
      </c>
      <c r="AL51" s="37">
        <v>0</v>
      </c>
      <c r="AM51" s="37">
        <v>0</v>
      </c>
      <c r="AN51" s="39"/>
      <c r="AO51" s="39"/>
      <c r="AP51" s="39"/>
      <c r="AQ51" s="39"/>
      <c r="AR51" s="11">
        <v>266.7</v>
      </c>
      <c r="AS51" s="39">
        <v>2477.4</v>
      </c>
      <c r="AT51" s="39"/>
      <c r="AU51" s="39"/>
      <c r="AV51" s="39"/>
      <c r="AW51" s="39"/>
      <c r="AX51" s="39"/>
      <c r="AY51" s="39"/>
      <c r="AZ51" s="30">
        <f>AR51+AS51</f>
        <v>2744.1</v>
      </c>
      <c r="BA51" s="30">
        <f>AZ51</f>
        <v>2744.1</v>
      </c>
      <c r="BB51" s="30">
        <v>0</v>
      </c>
      <c r="BC51" s="30">
        <v>0</v>
      </c>
      <c r="BD51" s="39"/>
      <c r="BE51" s="39"/>
      <c r="BF51" s="39"/>
      <c r="BG51" s="39"/>
      <c r="BH51" s="11">
        <v>266.7</v>
      </c>
      <c r="BI51" s="39">
        <v>2477.4</v>
      </c>
      <c r="BJ51" s="39"/>
      <c r="BK51" s="39"/>
      <c r="BL51" s="39"/>
      <c r="BM51" s="39"/>
      <c r="BN51" s="39"/>
      <c r="BO51" s="39"/>
      <c r="BP51" s="30">
        <f>BH51+BI51</f>
        <v>2744.1</v>
      </c>
      <c r="BQ51" s="30">
        <f>BP51</f>
        <v>2744.1</v>
      </c>
      <c r="BR51" s="30">
        <v>0</v>
      </c>
      <c r="BS51" s="30">
        <v>0</v>
      </c>
      <c r="BT51" s="25"/>
      <c r="BU51" s="26"/>
      <c r="BV51" s="26"/>
      <c r="BW51" s="26"/>
      <c r="BX51" s="26"/>
    </row>
    <row r="52" spans="1:78" s="11" customFormat="1" ht="45.75">
      <c r="A52" s="231" t="s">
        <v>30</v>
      </c>
      <c r="B52" s="229" t="s">
        <v>59</v>
      </c>
      <c r="C52" s="223" t="s">
        <v>43</v>
      </c>
      <c r="D52" s="221" t="s">
        <v>139</v>
      </c>
      <c r="E52" s="227" t="s">
        <v>63</v>
      </c>
      <c r="F52" s="116" t="s">
        <v>38</v>
      </c>
      <c r="G52" s="225" t="s">
        <v>35</v>
      </c>
      <c r="H52" s="35"/>
      <c r="I52" s="30"/>
      <c r="J52" s="30"/>
      <c r="K52" s="30"/>
      <c r="L52" s="30"/>
      <c r="M52" s="30">
        <v>10.3</v>
      </c>
      <c r="N52" s="30"/>
      <c r="O52" s="30"/>
      <c r="P52" s="30"/>
      <c r="Q52" s="30"/>
      <c r="R52" s="30"/>
      <c r="S52" s="30"/>
      <c r="T52" s="33">
        <v>10.3</v>
      </c>
      <c r="U52" s="33">
        <v>10.3</v>
      </c>
      <c r="V52" s="33">
        <v>4.2</v>
      </c>
      <c r="W52" s="37">
        <v>0</v>
      </c>
      <c r="X52" s="37"/>
      <c r="Y52" s="37"/>
      <c r="Z52" s="37"/>
      <c r="AA52" s="37"/>
      <c r="AB52" s="37">
        <v>7.9</v>
      </c>
      <c r="AC52" s="37"/>
      <c r="AD52" s="37"/>
      <c r="AE52" s="37"/>
      <c r="AF52" s="37"/>
      <c r="AG52" s="37"/>
      <c r="AH52" s="37"/>
      <c r="AI52" s="38"/>
      <c r="AJ52" s="37">
        <v>7.9</v>
      </c>
      <c r="AK52" s="37">
        <v>7.9</v>
      </c>
      <c r="AL52" s="37">
        <v>4.2</v>
      </c>
      <c r="AM52" s="37">
        <v>0</v>
      </c>
      <c r="AN52" s="39"/>
      <c r="AO52" s="39"/>
      <c r="AP52" s="39"/>
      <c r="AQ52" s="39"/>
      <c r="AR52" s="39">
        <v>7.9</v>
      </c>
      <c r="AS52" s="30"/>
      <c r="AT52" s="39"/>
      <c r="AU52" s="39"/>
      <c r="AV52" s="39"/>
      <c r="AW52" s="39"/>
      <c r="AX52" s="39"/>
      <c r="AY52" s="39"/>
      <c r="AZ52" s="30">
        <v>7.9</v>
      </c>
      <c r="BA52" s="30">
        <v>7.9</v>
      </c>
      <c r="BB52" s="30">
        <v>4.2</v>
      </c>
      <c r="BC52" s="30">
        <v>0</v>
      </c>
      <c r="BD52" s="39"/>
      <c r="BE52" s="39"/>
      <c r="BF52" s="39"/>
      <c r="BG52" s="39"/>
      <c r="BH52" s="39">
        <v>7.9</v>
      </c>
      <c r="BI52" s="30"/>
      <c r="BJ52" s="39"/>
      <c r="BK52" s="39"/>
      <c r="BL52" s="39"/>
      <c r="BM52" s="39"/>
      <c r="BN52" s="39"/>
      <c r="BO52" s="39"/>
      <c r="BP52" s="30">
        <v>7.9</v>
      </c>
      <c r="BQ52" s="30">
        <v>7.9</v>
      </c>
      <c r="BR52" s="30">
        <v>4.2</v>
      </c>
      <c r="BS52" s="30">
        <v>0</v>
      </c>
      <c r="BT52" s="43"/>
      <c r="BU52" s="43"/>
      <c r="BV52" s="43"/>
      <c r="BW52" s="43"/>
      <c r="BX52" s="43"/>
    </row>
    <row r="53" spans="1:78" s="11" customFormat="1" ht="45.75">
      <c r="A53" s="232"/>
      <c r="B53" s="230"/>
      <c r="C53" s="224"/>
      <c r="D53" s="222"/>
      <c r="E53" s="228"/>
      <c r="F53" s="116" t="s">
        <v>34</v>
      </c>
      <c r="G53" s="226"/>
      <c r="H53" s="35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3"/>
      <c r="U53" s="33"/>
      <c r="V53" s="33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8"/>
      <c r="AJ53" s="37"/>
      <c r="AK53" s="37"/>
      <c r="AL53" s="37"/>
      <c r="AM53" s="37"/>
      <c r="AN53" s="39"/>
      <c r="AO53" s="39"/>
      <c r="AP53" s="39"/>
      <c r="AQ53" s="39"/>
      <c r="AR53" s="39"/>
      <c r="AS53" s="30"/>
      <c r="AT53" s="39"/>
      <c r="AU53" s="39"/>
      <c r="AV53" s="39"/>
      <c r="AW53" s="39"/>
      <c r="AX53" s="39"/>
      <c r="AY53" s="39"/>
      <c r="AZ53" s="30"/>
      <c r="BA53" s="30"/>
      <c r="BB53" s="30"/>
      <c r="BC53" s="30"/>
      <c r="BD53" s="39"/>
      <c r="BE53" s="39"/>
      <c r="BF53" s="39"/>
      <c r="BG53" s="39"/>
      <c r="BH53" s="39"/>
      <c r="BI53" s="30"/>
      <c r="BJ53" s="39"/>
      <c r="BK53" s="39"/>
      <c r="BL53" s="39"/>
      <c r="BM53" s="39"/>
      <c r="BN53" s="39"/>
      <c r="BO53" s="39"/>
      <c r="BP53" s="30"/>
      <c r="BQ53" s="30"/>
      <c r="BR53" s="30"/>
      <c r="BS53" s="30"/>
      <c r="BT53" s="75"/>
      <c r="BU53" s="74"/>
      <c r="BV53" s="74"/>
      <c r="BW53" s="74"/>
      <c r="BX53" s="74"/>
    </row>
    <row r="54" spans="1:78" s="11" customFormat="1" ht="45.75">
      <c r="A54" s="14" t="s">
        <v>30</v>
      </c>
      <c r="B54" s="15" t="s">
        <v>59</v>
      </c>
      <c r="C54" s="36" t="s">
        <v>46</v>
      </c>
      <c r="D54" s="17" t="s">
        <v>138</v>
      </c>
      <c r="E54" s="18" t="s">
        <v>63</v>
      </c>
      <c r="F54" s="116" t="s">
        <v>34</v>
      </c>
      <c r="G54" s="90" t="s">
        <v>35</v>
      </c>
      <c r="H54" s="40"/>
      <c r="I54" s="30"/>
      <c r="J54" s="30"/>
      <c r="K54" s="30"/>
      <c r="L54" s="30">
        <v>43.9</v>
      </c>
      <c r="M54" s="30"/>
      <c r="N54" s="30"/>
      <c r="O54" s="30"/>
      <c r="P54" s="30"/>
      <c r="Q54" s="30"/>
      <c r="R54" s="30"/>
      <c r="S54" s="30"/>
      <c r="T54" s="33">
        <v>43.9</v>
      </c>
      <c r="U54" s="33">
        <v>43.9</v>
      </c>
      <c r="V54" s="33">
        <v>0</v>
      </c>
      <c r="W54" s="37">
        <v>0</v>
      </c>
      <c r="X54" s="37"/>
      <c r="Y54" s="37"/>
      <c r="Z54" s="37"/>
      <c r="AA54" s="37"/>
      <c r="AB54" s="37">
        <v>43.9</v>
      </c>
      <c r="AC54" s="37"/>
      <c r="AD54" s="37"/>
      <c r="AE54" s="37"/>
      <c r="AF54" s="37"/>
      <c r="AG54" s="37"/>
      <c r="AH54" s="37"/>
      <c r="AI54" s="38"/>
      <c r="AJ54" s="37">
        <v>43.9</v>
      </c>
      <c r="AK54" s="37">
        <v>43.9</v>
      </c>
      <c r="AL54" s="37">
        <v>0</v>
      </c>
      <c r="AM54" s="37">
        <v>0</v>
      </c>
      <c r="AN54" s="39"/>
      <c r="AO54" s="39"/>
      <c r="AP54" s="39"/>
      <c r="AQ54" s="39"/>
      <c r="AR54" s="39">
        <v>43.9</v>
      </c>
      <c r="AS54" s="30"/>
      <c r="AT54" s="39"/>
      <c r="AU54" s="39"/>
      <c r="AV54" s="39"/>
      <c r="AW54" s="39"/>
      <c r="AX54" s="39"/>
      <c r="AY54" s="39"/>
      <c r="AZ54" s="30">
        <v>43.9</v>
      </c>
      <c r="BA54" s="30">
        <v>43.9</v>
      </c>
      <c r="BB54" s="30">
        <v>0</v>
      </c>
      <c r="BC54" s="30">
        <v>0</v>
      </c>
      <c r="BD54" s="39"/>
      <c r="BE54" s="39"/>
      <c r="BF54" s="39"/>
      <c r="BG54" s="39"/>
      <c r="BH54" s="30">
        <v>43.9</v>
      </c>
      <c r="BI54" s="30"/>
      <c r="BJ54" s="39"/>
      <c r="BK54" s="39"/>
      <c r="BL54" s="39"/>
      <c r="BM54" s="39"/>
      <c r="BN54" s="39"/>
      <c r="BO54" s="39"/>
      <c r="BP54" s="30">
        <v>43.9</v>
      </c>
      <c r="BQ54" s="30">
        <v>43.9</v>
      </c>
      <c r="BR54" s="30">
        <v>0</v>
      </c>
      <c r="BS54" s="30">
        <v>0</v>
      </c>
      <c r="BT54" s="25"/>
      <c r="BU54" s="26"/>
      <c r="BV54" s="26"/>
      <c r="BW54" s="26"/>
      <c r="BX54" s="26"/>
    </row>
    <row r="55" spans="1:78" s="11" customFormat="1" ht="14.25" customHeight="1">
      <c r="A55" s="12" t="s">
        <v>30</v>
      </c>
      <c r="B55" s="13" t="s">
        <v>59</v>
      </c>
      <c r="C55" s="257" t="s">
        <v>39</v>
      </c>
      <c r="D55" s="257"/>
      <c r="E55" s="257"/>
      <c r="F55" s="257"/>
      <c r="G55" s="257"/>
      <c r="H55" s="29"/>
      <c r="I55" s="29"/>
      <c r="J55" s="29"/>
      <c r="K55" s="29"/>
      <c r="L55" s="29">
        <f t="shared" ref="L55:BS55" si="10">SUM(L50:L54)</f>
        <v>284.59999999999997</v>
      </c>
      <c r="M55" s="29">
        <f t="shared" si="10"/>
        <v>2523</v>
      </c>
      <c r="N55" s="29"/>
      <c r="O55" s="29"/>
      <c r="P55" s="29"/>
      <c r="Q55" s="29"/>
      <c r="R55" s="29"/>
      <c r="S55" s="29"/>
      <c r="T55" s="29">
        <f t="shared" si="10"/>
        <v>2807.6</v>
      </c>
      <c r="U55" s="29">
        <f t="shared" si="10"/>
        <v>2807.6</v>
      </c>
      <c r="V55" s="29">
        <f t="shared" si="10"/>
        <v>4.2</v>
      </c>
      <c r="W55" s="29">
        <f t="shared" si="10"/>
        <v>0</v>
      </c>
      <c r="X55" s="29"/>
      <c r="Y55" s="29"/>
      <c r="Z55" s="29"/>
      <c r="AA55" s="29"/>
      <c r="AB55" s="29">
        <f t="shared" si="10"/>
        <v>516</v>
      </c>
      <c r="AC55" s="29">
        <f t="shared" si="10"/>
        <v>2477.4</v>
      </c>
      <c r="AD55" s="29"/>
      <c r="AE55" s="29"/>
      <c r="AF55" s="29"/>
      <c r="AG55" s="29"/>
      <c r="AH55" s="29"/>
      <c r="AI55" s="29"/>
      <c r="AJ55" s="29">
        <f t="shared" si="10"/>
        <v>2993.4</v>
      </c>
      <c r="AK55" s="29">
        <f t="shared" si="10"/>
        <v>2993.4</v>
      </c>
      <c r="AL55" s="29">
        <f t="shared" si="10"/>
        <v>4.2</v>
      </c>
      <c r="AM55" s="29">
        <f t="shared" si="10"/>
        <v>0</v>
      </c>
      <c r="AN55" s="29"/>
      <c r="AO55" s="29"/>
      <c r="AP55" s="29"/>
      <c r="AQ55" s="29"/>
      <c r="AR55" s="29">
        <f t="shared" si="10"/>
        <v>516</v>
      </c>
      <c r="AS55" s="29">
        <f t="shared" si="10"/>
        <v>2477.4</v>
      </c>
      <c r="AT55" s="29"/>
      <c r="AU55" s="29"/>
      <c r="AV55" s="29"/>
      <c r="AW55" s="29"/>
      <c r="AX55" s="29"/>
      <c r="AY55" s="29"/>
      <c r="AZ55" s="29">
        <f t="shared" si="10"/>
        <v>2993.4</v>
      </c>
      <c r="BA55" s="29">
        <f t="shared" si="10"/>
        <v>2993.4</v>
      </c>
      <c r="BB55" s="29">
        <f t="shared" si="10"/>
        <v>4.2</v>
      </c>
      <c r="BC55" s="29">
        <f t="shared" si="10"/>
        <v>0</v>
      </c>
      <c r="BD55" s="29"/>
      <c r="BE55" s="29"/>
      <c r="BF55" s="29"/>
      <c r="BG55" s="29"/>
      <c r="BH55" s="29">
        <f t="shared" si="10"/>
        <v>516</v>
      </c>
      <c r="BI55" s="29">
        <f t="shared" si="10"/>
        <v>2477.4</v>
      </c>
      <c r="BJ55" s="29"/>
      <c r="BK55" s="29"/>
      <c r="BL55" s="29"/>
      <c r="BM55" s="29"/>
      <c r="BN55" s="29"/>
      <c r="BO55" s="29"/>
      <c r="BP55" s="29">
        <f t="shared" si="10"/>
        <v>2993.4</v>
      </c>
      <c r="BQ55" s="29">
        <f t="shared" si="10"/>
        <v>2993.4</v>
      </c>
      <c r="BR55" s="29">
        <f t="shared" si="10"/>
        <v>4.2</v>
      </c>
      <c r="BS55" s="29">
        <f t="shared" si="10"/>
        <v>0</v>
      </c>
      <c r="BT55" s="29"/>
      <c r="BU55" s="29"/>
      <c r="BV55" s="29"/>
      <c r="BW55" s="29"/>
      <c r="BX55" s="29"/>
    </row>
    <row r="56" spans="1:78" s="11" customFormat="1" ht="15.75" customHeight="1">
      <c r="A56" s="12" t="s">
        <v>30</v>
      </c>
      <c r="B56" s="13" t="s">
        <v>61</v>
      </c>
      <c r="C56" s="246" t="s">
        <v>64</v>
      </c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246"/>
      <c r="AE56" s="246"/>
      <c r="AF56" s="246"/>
      <c r="AG56" s="246"/>
      <c r="AH56" s="246"/>
      <c r="AI56" s="246"/>
      <c r="AJ56" s="246"/>
      <c r="AK56" s="246"/>
      <c r="AL56" s="246"/>
      <c r="AM56" s="246"/>
      <c r="AN56" s="246"/>
      <c r="AO56" s="246"/>
      <c r="AP56" s="246"/>
      <c r="AQ56" s="246"/>
      <c r="AR56" s="246"/>
      <c r="AS56" s="246"/>
      <c r="AT56" s="246"/>
      <c r="AU56" s="246"/>
      <c r="AV56" s="246"/>
      <c r="AW56" s="246"/>
      <c r="AX56" s="246"/>
      <c r="AY56" s="246"/>
      <c r="AZ56" s="246"/>
      <c r="BA56" s="246"/>
      <c r="BB56" s="246"/>
      <c r="BC56" s="246"/>
      <c r="BD56" s="246"/>
      <c r="BE56" s="246"/>
      <c r="BF56" s="246"/>
      <c r="BG56" s="246"/>
      <c r="BH56" s="246"/>
      <c r="BI56" s="246"/>
      <c r="BJ56" s="246"/>
      <c r="BK56" s="246"/>
      <c r="BL56" s="246"/>
      <c r="BM56" s="246"/>
      <c r="BN56" s="246"/>
      <c r="BO56" s="246"/>
      <c r="BP56" s="246"/>
      <c r="BQ56" s="246"/>
      <c r="BR56" s="246"/>
      <c r="BS56" s="246"/>
      <c r="BT56" s="246"/>
      <c r="BU56" s="246"/>
      <c r="BV56" s="246"/>
      <c r="BW56" s="246"/>
      <c r="BX56" s="246"/>
    </row>
    <row r="57" spans="1:78" s="11" customFormat="1" ht="45.75">
      <c r="A57" s="14" t="s">
        <v>30</v>
      </c>
      <c r="B57" s="112" t="s">
        <v>61</v>
      </c>
      <c r="C57" s="36" t="s">
        <v>30</v>
      </c>
      <c r="D57" s="17" t="s">
        <v>174</v>
      </c>
      <c r="E57" s="18" t="s">
        <v>63</v>
      </c>
      <c r="F57" s="116" t="s">
        <v>34</v>
      </c>
      <c r="G57" s="90" t="s">
        <v>35</v>
      </c>
      <c r="H57" s="27"/>
      <c r="I57" s="41"/>
      <c r="J57" s="41"/>
      <c r="K57" s="41"/>
      <c r="L57" s="41"/>
      <c r="M57" s="41">
        <v>152.1</v>
      </c>
      <c r="N57" s="41"/>
      <c r="O57" s="41"/>
      <c r="P57" s="41"/>
      <c r="Q57" s="41"/>
      <c r="R57" s="41"/>
      <c r="S57" s="41"/>
      <c r="T57" s="41">
        <v>152.1</v>
      </c>
      <c r="U57" s="41">
        <v>152.1</v>
      </c>
      <c r="V57" s="41">
        <v>0</v>
      </c>
      <c r="W57" s="42">
        <v>0</v>
      </c>
      <c r="X57" s="42"/>
      <c r="Y57" s="42"/>
      <c r="Z57" s="42"/>
      <c r="AA57" s="42"/>
      <c r="AB57" s="42"/>
      <c r="AC57" s="42">
        <v>152.1</v>
      </c>
      <c r="AD57" s="42"/>
      <c r="AE57" s="42"/>
      <c r="AF57" s="42"/>
      <c r="AG57" s="42"/>
      <c r="AH57" s="42"/>
      <c r="AI57" s="43"/>
      <c r="AJ57" s="42">
        <v>152.1</v>
      </c>
      <c r="AK57" s="42">
        <v>152.1</v>
      </c>
      <c r="AL57" s="42">
        <v>0</v>
      </c>
      <c r="AM57" s="42">
        <v>0</v>
      </c>
      <c r="AN57" s="39"/>
      <c r="AO57" s="39"/>
      <c r="AP57" s="39"/>
      <c r="AQ57" s="39"/>
      <c r="AR57" s="39"/>
      <c r="AS57" s="30">
        <v>152.1</v>
      </c>
      <c r="AT57" s="39"/>
      <c r="AU57" s="39"/>
      <c r="AV57" s="39"/>
      <c r="AW57" s="39"/>
      <c r="AX57" s="39"/>
      <c r="AY57" s="39"/>
      <c r="AZ57" s="30">
        <v>152.1</v>
      </c>
      <c r="BA57" s="30">
        <v>152.1</v>
      </c>
      <c r="BB57" s="30">
        <v>0</v>
      </c>
      <c r="BC57" s="30">
        <v>0</v>
      </c>
      <c r="BD57" s="44"/>
      <c r="BE57" s="39"/>
      <c r="BF57" s="39"/>
      <c r="BG57" s="39"/>
      <c r="BH57" s="39"/>
      <c r="BI57" s="30">
        <v>152.1</v>
      </c>
      <c r="BJ57" s="39"/>
      <c r="BK57" s="39"/>
      <c r="BL57" s="39"/>
      <c r="BM57" s="39"/>
      <c r="BN57" s="39"/>
      <c r="BO57" s="39"/>
      <c r="BP57" s="39">
        <v>152.1</v>
      </c>
      <c r="BQ57" s="39">
        <v>152.1</v>
      </c>
      <c r="BR57" s="39">
        <v>0</v>
      </c>
      <c r="BS57" s="39">
        <v>0</v>
      </c>
      <c r="BT57" s="101" t="s">
        <v>86</v>
      </c>
      <c r="BU57" s="74">
        <v>500</v>
      </c>
      <c r="BV57" s="74">
        <v>500</v>
      </c>
      <c r="BW57" s="74">
        <v>500</v>
      </c>
      <c r="BX57" s="74">
        <v>500</v>
      </c>
    </row>
    <row r="58" spans="1:78" s="11" customFormat="1" ht="45.75">
      <c r="A58" s="220" t="s">
        <v>30</v>
      </c>
      <c r="B58" s="233" t="s">
        <v>61</v>
      </c>
      <c r="C58" s="263" t="s">
        <v>36</v>
      </c>
      <c r="D58" s="262" t="s">
        <v>92</v>
      </c>
      <c r="E58" s="260" t="s">
        <v>63</v>
      </c>
      <c r="F58" s="116" t="s">
        <v>38</v>
      </c>
      <c r="G58" s="261" t="s">
        <v>35</v>
      </c>
      <c r="H58" s="27"/>
      <c r="I58" s="41"/>
      <c r="J58" s="41"/>
      <c r="K58" s="41"/>
      <c r="L58" s="41"/>
      <c r="M58" s="41">
        <v>3.8</v>
      </c>
      <c r="N58" s="41"/>
      <c r="O58" s="41"/>
      <c r="P58" s="41"/>
      <c r="Q58" s="41"/>
      <c r="R58" s="41"/>
      <c r="S58" s="41"/>
      <c r="T58" s="45">
        <v>3.8</v>
      </c>
      <c r="U58" s="45">
        <v>3.8</v>
      </c>
      <c r="V58" s="45">
        <v>1.9</v>
      </c>
      <c r="W58" s="42">
        <v>0</v>
      </c>
      <c r="X58" s="42"/>
      <c r="Y58" s="42"/>
      <c r="Z58" s="42"/>
      <c r="AA58" s="42"/>
      <c r="AB58" s="42"/>
      <c r="AC58" s="42">
        <v>3.8</v>
      </c>
      <c r="AD58" s="42"/>
      <c r="AE58" s="42"/>
      <c r="AF58" s="42"/>
      <c r="AG58" s="42"/>
      <c r="AH58" s="42"/>
      <c r="AI58" s="43"/>
      <c r="AJ58" s="42">
        <v>3.8</v>
      </c>
      <c r="AK58" s="42">
        <v>3.8</v>
      </c>
      <c r="AL58" s="42">
        <v>1.9</v>
      </c>
      <c r="AM58" s="42">
        <v>0</v>
      </c>
      <c r="AN58" s="39"/>
      <c r="AO58" s="39"/>
      <c r="AP58" s="39"/>
      <c r="AQ58" s="39"/>
      <c r="AR58" s="39"/>
      <c r="AS58" s="30">
        <v>3.8</v>
      </c>
      <c r="AT58" s="39"/>
      <c r="AU58" s="39"/>
      <c r="AV58" s="39"/>
      <c r="AW58" s="39"/>
      <c r="AX58" s="39"/>
      <c r="AY58" s="39"/>
      <c r="AZ58" s="30">
        <v>3.8</v>
      </c>
      <c r="BA58" s="30">
        <v>3.8</v>
      </c>
      <c r="BB58" s="30">
        <v>1.9</v>
      </c>
      <c r="BC58" s="30">
        <v>0</v>
      </c>
      <c r="BD58" s="39"/>
      <c r="BE58" s="39"/>
      <c r="BF58" s="39"/>
      <c r="BG58" s="39"/>
      <c r="BH58" s="39"/>
      <c r="BI58" s="30">
        <v>3.8</v>
      </c>
      <c r="BJ58" s="39"/>
      <c r="BK58" s="39"/>
      <c r="BL58" s="39"/>
      <c r="BM58" s="39"/>
      <c r="BN58" s="39"/>
      <c r="BO58" s="39"/>
      <c r="BP58" s="39">
        <v>3.8</v>
      </c>
      <c r="BQ58" s="39">
        <v>3.8</v>
      </c>
      <c r="BR58" s="39">
        <v>1.9</v>
      </c>
      <c r="BS58" s="39">
        <v>0</v>
      </c>
      <c r="BT58" s="25"/>
      <c r="BU58" s="26"/>
      <c r="BV58" s="26"/>
      <c r="BW58" s="26"/>
      <c r="BX58" s="26"/>
    </row>
    <row r="59" spans="1:78" s="11" customFormat="1" ht="45.75">
      <c r="A59" s="220"/>
      <c r="B59" s="233"/>
      <c r="C59" s="263"/>
      <c r="D59" s="262"/>
      <c r="E59" s="260"/>
      <c r="F59" s="116" t="s">
        <v>34</v>
      </c>
      <c r="G59" s="261"/>
      <c r="H59" s="27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5"/>
      <c r="U59" s="45"/>
      <c r="V59" s="45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3"/>
      <c r="AJ59" s="42"/>
      <c r="AK59" s="42"/>
      <c r="AL59" s="42"/>
      <c r="AM59" s="42"/>
      <c r="AN59" s="39"/>
      <c r="AO59" s="39"/>
      <c r="AP59" s="39"/>
      <c r="AQ59" s="39"/>
      <c r="AR59" s="39"/>
      <c r="AS59" s="30"/>
      <c r="AT59" s="39"/>
      <c r="AU59" s="39"/>
      <c r="AV59" s="39"/>
      <c r="AW59" s="39"/>
      <c r="AX59" s="39"/>
      <c r="AY59" s="39"/>
      <c r="AZ59" s="30"/>
      <c r="BA59" s="30"/>
      <c r="BB59" s="30"/>
      <c r="BC59" s="30"/>
      <c r="BD59" s="39"/>
      <c r="BE59" s="39"/>
      <c r="BF59" s="39"/>
      <c r="BG59" s="39"/>
      <c r="BH59" s="39"/>
      <c r="BI59" s="30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25"/>
      <c r="BU59" s="26"/>
      <c r="BV59" s="26"/>
      <c r="BW59" s="26"/>
      <c r="BX59" s="26"/>
    </row>
    <row r="60" spans="1:78" s="11" customFormat="1" ht="63.75">
      <c r="A60" s="12" t="s">
        <v>30</v>
      </c>
      <c r="B60" s="112" t="s">
        <v>61</v>
      </c>
      <c r="C60" s="194" t="s">
        <v>43</v>
      </c>
      <c r="D60" s="193" t="s">
        <v>140</v>
      </c>
      <c r="E60" s="191" t="s">
        <v>63</v>
      </c>
      <c r="F60" s="116" t="s">
        <v>34</v>
      </c>
      <c r="G60" s="192" t="s">
        <v>35</v>
      </c>
      <c r="H60" s="84">
        <v>4.0999999999999996</v>
      </c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5"/>
      <c r="U60" s="45"/>
      <c r="V60" s="45"/>
      <c r="W60" s="42"/>
      <c r="X60" s="42">
        <v>4.0999999999999996</v>
      </c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7"/>
      <c r="AJ60" s="42"/>
      <c r="AK60" s="42"/>
      <c r="AL60" s="42"/>
      <c r="AM60" s="42"/>
      <c r="AN60" s="30">
        <v>4.0999999999999996</v>
      </c>
      <c r="AO60" s="39"/>
      <c r="AP60" s="39"/>
      <c r="AQ60" s="39"/>
      <c r="AR60" s="39"/>
      <c r="AS60" s="30"/>
      <c r="AT60" s="39"/>
      <c r="AU60" s="39"/>
      <c r="AV60" s="39"/>
      <c r="AW60" s="39"/>
      <c r="AX60" s="39"/>
      <c r="AY60" s="39"/>
      <c r="AZ60" s="30"/>
      <c r="BA60" s="30"/>
      <c r="BB60" s="30"/>
      <c r="BC60" s="30"/>
      <c r="BD60" s="39">
        <v>4.0999999999999996</v>
      </c>
      <c r="BE60" s="39"/>
      <c r="BF60" s="39"/>
      <c r="BG60" s="39"/>
      <c r="BH60" s="39"/>
      <c r="BI60" s="30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25"/>
      <c r="BU60" s="26"/>
      <c r="BV60" s="26"/>
      <c r="BW60" s="26"/>
      <c r="BX60" s="26"/>
    </row>
    <row r="61" spans="1:78" s="11" customFormat="1" ht="14.25" customHeight="1">
      <c r="A61" s="12" t="s">
        <v>30</v>
      </c>
      <c r="B61" s="13" t="s">
        <v>61</v>
      </c>
      <c r="C61" s="249" t="s">
        <v>39</v>
      </c>
      <c r="D61" s="250"/>
      <c r="E61" s="250"/>
      <c r="F61" s="250"/>
      <c r="G61" s="251"/>
      <c r="H61" s="29">
        <f>SUM(H57:H60)</f>
        <v>4.0999999999999996</v>
      </c>
      <c r="I61" s="29"/>
      <c r="J61" s="29"/>
      <c r="K61" s="29"/>
      <c r="L61" s="29"/>
      <c r="M61" s="29">
        <f t="shared" ref="M61:BS61" si="11">SUM(M57:M60)</f>
        <v>155.9</v>
      </c>
      <c r="N61" s="29"/>
      <c r="O61" s="29"/>
      <c r="P61" s="29"/>
      <c r="Q61" s="29"/>
      <c r="R61" s="29"/>
      <c r="S61" s="29"/>
      <c r="T61" s="29">
        <f t="shared" si="11"/>
        <v>155.9</v>
      </c>
      <c r="U61" s="29">
        <f t="shared" si="11"/>
        <v>155.9</v>
      </c>
      <c r="V61" s="29">
        <f t="shared" si="11"/>
        <v>1.9</v>
      </c>
      <c r="W61" s="29">
        <f t="shared" si="11"/>
        <v>0</v>
      </c>
      <c r="X61" s="29">
        <f t="shared" si="11"/>
        <v>4.0999999999999996</v>
      </c>
      <c r="Y61" s="29"/>
      <c r="Z61" s="29"/>
      <c r="AA61" s="29"/>
      <c r="AB61" s="29"/>
      <c r="AC61" s="29">
        <f t="shared" si="11"/>
        <v>155.9</v>
      </c>
      <c r="AD61" s="29"/>
      <c r="AE61" s="29"/>
      <c r="AF61" s="29"/>
      <c r="AG61" s="29"/>
      <c r="AH61" s="29"/>
      <c r="AI61" s="29">
        <f t="shared" si="11"/>
        <v>0</v>
      </c>
      <c r="AJ61" s="29">
        <f t="shared" si="11"/>
        <v>155.9</v>
      </c>
      <c r="AK61" s="29">
        <f t="shared" si="11"/>
        <v>155.9</v>
      </c>
      <c r="AL61" s="29">
        <f t="shared" si="11"/>
        <v>1.9</v>
      </c>
      <c r="AM61" s="29">
        <f t="shared" si="11"/>
        <v>0</v>
      </c>
      <c r="AN61" s="29">
        <f t="shared" si="11"/>
        <v>4.0999999999999996</v>
      </c>
      <c r="AO61" s="29"/>
      <c r="AP61" s="29"/>
      <c r="AQ61" s="29"/>
      <c r="AR61" s="29"/>
      <c r="AS61" s="29">
        <f t="shared" si="11"/>
        <v>155.9</v>
      </c>
      <c r="AT61" s="29"/>
      <c r="AU61" s="29"/>
      <c r="AV61" s="29"/>
      <c r="AW61" s="29"/>
      <c r="AX61" s="29"/>
      <c r="AY61" s="29"/>
      <c r="AZ61" s="29">
        <f t="shared" si="11"/>
        <v>155.9</v>
      </c>
      <c r="BA61" s="29">
        <f t="shared" si="11"/>
        <v>155.9</v>
      </c>
      <c r="BB61" s="29">
        <f t="shared" si="11"/>
        <v>1.9</v>
      </c>
      <c r="BC61" s="29">
        <f t="shared" si="11"/>
        <v>0</v>
      </c>
      <c r="BD61" s="29">
        <f t="shared" si="11"/>
        <v>4.0999999999999996</v>
      </c>
      <c r="BE61" s="29"/>
      <c r="BF61" s="29"/>
      <c r="BG61" s="29"/>
      <c r="BH61" s="29"/>
      <c r="BI61" s="29">
        <f t="shared" si="11"/>
        <v>155.9</v>
      </c>
      <c r="BJ61" s="29"/>
      <c r="BK61" s="29"/>
      <c r="BL61" s="29"/>
      <c r="BM61" s="29"/>
      <c r="BN61" s="29"/>
      <c r="BO61" s="29"/>
      <c r="BP61" s="29">
        <f t="shared" si="11"/>
        <v>155.9</v>
      </c>
      <c r="BQ61" s="29">
        <f t="shared" si="11"/>
        <v>155.9</v>
      </c>
      <c r="BR61" s="29">
        <f t="shared" si="11"/>
        <v>1.9</v>
      </c>
      <c r="BS61" s="29">
        <f t="shared" si="11"/>
        <v>0</v>
      </c>
      <c r="BT61" s="29"/>
      <c r="BU61" s="29"/>
      <c r="BV61" s="29"/>
      <c r="BW61" s="29"/>
      <c r="BX61" s="29"/>
    </row>
    <row r="62" spans="1:78" s="11" customFormat="1" ht="15.75" customHeight="1">
      <c r="A62" s="12" t="s">
        <v>30</v>
      </c>
      <c r="B62" s="13" t="s">
        <v>63</v>
      </c>
      <c r="C62" s="246" t="s">
        <v>66</v>
      </c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6"/>
      <c r="Q62" s="246"/>
      <c r="R62" s="246"/>
      <c r="S62" s="246"/>
      <c r="T62" s="246"/>
      <c r="U62" s="246"/>
      <c r="V62" s="246"/>
      <c r="W62" s="246"/>
      <c r="X62" s="246"/>
      <c r="Y62" s="246"/>
      <c r="Z62" s="246"/>
      <c r="AA62" s="246"/>
      <c r="AB62" s="246"/>
      <c r="AC62" s="246"/>
      <c r="AD62" s="246"/>
      <c r="AE62" s="246"/>
      <c r="AF62" s="246"/>
      <c r="AG62" s="246"/>
      <c r="AH62" s="246"/>
      <c r="AI62" s="246"/>
      <c r="AJ62" s="246"/>
      <c r="AK62" s="246"/>
      <c r="AL62" s="246"/>
      <c r="AM62" s="246"/>
      <c r="AN62" s="246"/>
      <c r="AO62" s="246"/>
      <c r="AP62" s="246"/>
      <c r="AQ62" s="246"/>
      <c r="AR62" s="246"/>
      <c r="AS62" s="246"/>
      <c r="AT62" s="246"/>
      <c r="AU62" s="246"/>
      <c r="AV62" s="246"/>
      <c r="AW62" s="246"/>
      <c r="AX62" s="246"/>
      <c r="AY62" s="246"/>
      <c r="AZ62" s="246"/>
      <c r="BA62" s="246"/>
      <c r="BB62" s="246"/>
      <c r="BC62" s="246"/>
      <c r="BD62" s="246"/>
      <c r="BE62" s="246"/>
      <c r="BF62" s="246"/>
      <c r="BG62" s="246"/>
      <c r="BH62" s="246"/>
      <c r="BI62" s="246"/>
      <c r="BJ62" s="246"/>
      <c r="BK62" s="246"/>
      <c r="BL62" s="246"/>
      <c r="BM62" s="246"/>
      <c r="BN62" s="246"/>
      <c r="BO62" s="246"/>
      <c r="BP62" s="246"/>
      <c r="BQ62" s="246"/>
      <c r="BR62" s="246"/>
      <c r="BS62" s="246"/>
      <c r="BT62" s="246"/>
      <c r="BU62" s="246"/>
      <c r="BV62" s="246"/>
      <c r="BW62" s="246"/>
      <c r="BX62" s="246"/>
    </row>
    <row r="63" spans="1:78" s="11" customFormat="1" ht="48.75" customHeight="1">
      <c r="A63" s="12" t="s">
        <v>30</v>
      </c>
      <c r="B63" s="13" t="s">
        <v>63</v>
      </c>
      <c r="C63" s="27" t="s">
        <v>30</v>
      </c>
      <c r="D63" s="17" t="s">
        <v>67</v>
      </c>
      <c r="E63" s="18" t="s">
        <v>63</v>
      </c>
      <c r="F63" s="19" t="s">
        <v>34</v>
      </c>
      <c r="G63" s="90" t="s">
        <v>35</v>
      </c>
      <c r="H63" s="84">
        <v>3050.9</v>
      </c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6"/>
      <c r="U63" s="41"/>
      <c r="V63" s="41"/>
      <c r="W63" s="42"/>
      <c r="X63" s="42">
        <v>3055.2</v>
      </c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7"/>
      <c r="AJ63" s="42"/>
      <c r="AK63" s="42"/>
      <c r="AL63" s="42"/>
      <c r="AM63" s="42"/>
      <c r="AN63" s="39">
        <v>3055.2</v>
      </c>
      <c r="AO63" s="39"/>
      <c r="AP63" s="39"/>
      <c r="AQ63" s="39"/>
      <c r="AR63" s="39"/>
      <c r="AS63" s="30"/>
      <c r="AT63" s="39"/>
      <c r="AU63" s="39"/>
      <c r="AV63" s="39"/>
      <c r="AW63" s="39"/>
      <c r="AX63" s="39"/>
      <c r="AY63" s="39"/>
      <c r="AZ63" s="30"/>
      <c r="BA63" s="30"/>
      <c r="BB63" s="30"/>
      <c r="BC63" s="30"/>
      <c r="BD63" s="44">
        <v>3058</v>
      </c>
      <c r="BE63" s="39"/>
      <c r="BF63" s="39"/>
      <c r="BG63" s="39"/>
      <c r="BH63" s="39"/>
      <c r="BI63" s="30"/>
      <c r="BJ63" s="39"/>
      <c r="BK63" s="39"/>
      <c r="BL63" s="39"/>
      <c r="BM63" s="39"/>
      <c r="BN63" s="39"/>
      <c r="BO63" s="39"/>
      <c r="BP63" s="30"/>
      <c r="BQ63" s="30"/>
      <c r="BR63" s="30"/>
      <c r="BS63" s="30"/>
      <c r="BT63" s="175" t="s">
        <v>185</v>
      </c>
      <c r="BU63" s="74">
        <v>1745</v>
      </c>
      <c r="BV63" s="74">
        <v>1745</v>
      </c>
      <c r="BW63" s="74">
        <v>1745</v>
      </c>
      <c r="BX63" s="74">
        <v>1745</v>
      </c>
    </row>
    <row r="64" spans="1:78" s="11" customFormat="1" ht="58.5" customHeight="1">
      <c r="A64" s="12" t="s">
        <v>30</v>
      </c>
      <c r="B64" s="13" t="s">
        <v>63</v>
      </c>
      <c r="C64" s="194" t="s">
        <v>36</v>
      </c>
      <c r="D64" s="17" t="s">
        <v>68</v>
      </c>
      <c r="E64" s="18" t="s">
        <v>63</v>
      </c>
      <c r="F64" s="116" t="s">
        <v>38</v>
      </c>
      <c r="G64" s="192" t="s">
        <v>35</v>
      </c>
      <c r="H64" s="84">
        <v>61</v>
      </c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5"/>
      <c r="U64" s="45"/>
      <c r="V64" s="45"/>
      <c r="W64" s="42"/>
      <c r="X64" s="42">
        <v>61.1</v>
      </c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7"/>
      <c r="AJ64" s="42"/>
      <c r="AK64" s="42"/>
      <c r="AL64" s="42"/>
      <c r="AM64" s="42"/>
      <c r="AN64" s="39">
        <v>61.1</v>
      </c>
      <c r="AO64" s="39"/>
      <c r="AP64" s="39"/>
      <c r="AQ64" s="39"/>
      <c r="AR64" s="39"/>
      <c r="AS64" s="30"/>
      <c r="AT64" s="39"/>
      <c r="AU64" s="39"/>
      <c r="AV64" s="39"/>
      <c r="AW64" s="39"/>
      <c r="AX64" s="39"/>
      <c r="AY64" s="39"/>
      <c r="AZ64" s="30"/>
      <c r="BA64" s="30"/>
      <c r="BB64" s="30"/>
      <c r="BC64" s="30"/>
      <c r="BD64" s="39">
        <v>61.2</v>
      </c>
      <c r="BE64" s="39"/>
      <c r="BF64" s="39"/>
      <c r="BG64" s="39"/>
      <c r="BH64" s="39"/>
      <c r="BI64" s="30"/>
      <c r="BJ64" s="39"/>
      <c r="BK64" s="39"/>
      <c r="BL64" s="39"/>
      <c r="BM64" s="39"/>
      <c r="BN64" s="39"/>
      <c r="BO64" s="39"/>
      <c r="BP64" s="30"/>
      <c r="BQ64" s="30"/>
      <c r="BR64" s="30"/>
      <c r="BS64" s="30"/>
      <c r="BT64" s="25"/>
      <c r="BU64" s="26"/>
      <c r="BV64" s="26"/>
      <c r="BW64" s="26"/>
      <c r="BX64" s="26"/>
      <c r="BY64" s="72"/>
      <c r="BZ64" s="72"/>
    </row>
    <row r="65" spans="1:2715" s="11" customFormat="1" ht="14.25" customHeight="1">
      <c r="A65" s="12" t="s">
        <v>30</v>
      </c>
      <c r="B65" s="13" t="s">
        <v>63</v>
      </c>
      <c r="C65" s="249" t="s">
        <v>39</v>
      </c>
      <c r="D65" s="250"/>
      <c r="E65" s="250"/>
      <c r="F65" s="250"/>
      <c r="G65" s="251"/>
      <c r="H65" s="29">
        <f>SUM(H63:H64)</f>
        <v>3111.9</v>
      </c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>
        <f t="shared" ref="X65:BD65" si="12">SUM(X63:X64)</f>
        <v>3116.2999999999997</v>
      </c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>
        <f t="shared" si="12"/>
        <v>3116.2999999999997</v>
      </c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>
        <f t="shared" si="12"/>
        <v>3119.2</v>
      </c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196"/>
      <c r="BZ65" s="196"/>
    </row>
    <row r="66" spans="1:2715" s="11" customFormat="1" ht="15.75" customHeight="1">
      <c r="A66" s="12" t="s">
        <v>30</v>
      </c>
      <c r="B66" s="13" t="s">
        <v>65</v>
      </c>
      <c r="C66" s="246" t="s">
        <v>70</v>
      </c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6"/>
      <c r="Q66" s="246"/>
      <c r="R66" s="246"/>
      <c r="S66" s="246"/>
      <c r="T66" s="246"/>
      <c r="U66" s="246"/>
      <c r="V66" s="246"/>
      <c r="W66" s="246"/>
      <c r="X66" s="246"/>
      <c r="Y66" s="246"/>
      <c r="Z66" s="246"/>
      <c r="AA66" s="246"/>
      <c r="AB66" s="246"/>
      <c r="AC66" s="246"/>
      <c r="AD66" s="246"/>
      <c r="AE66" s="246"/>
      <c r="AF66" s="246"/>
      <c r="AG66" s="246"/>
      <c r="AH66" s="246"/>
      <c r="AI66" s="246"/>
      <c r="AJ66" s="246"/>
      <c r="AK66" s="246"/>
      <c r="AL66" s="246"/>
      <c r="AM66" s="246"/>
      <c r="AN66" s="246"/>
      <c r="AO66" s="246"/>
      <c r="AP66" s="246"/>
      <c r="AQ66" s="246"/>
      <c r="AR66" s="246"/>
      <c r="AS66" s="246"/>
      <c r="AT66" s="246"/>
      <c r="AU66" s="246"/>
      <c r="AV66" s="246"/>
      <c r="AW66" s="246"/>
      <c r="AX66" s="246"/>
      <c r="AY66" s="246"/>
      <c r="AZ66" s="246"/>
      <c r="BA66" s="246"/>
      <c r="BB66" s="246"/>
      <c r="BC66" s="246"/>
      <c r="BD66" s="246"/>
      <c r="BE66" s="246"/>
      <c r="BF66" s="246"/>
      <c r="BG66" s="246"/>
      <c r="BH66" s="246"/>
      <c r="BI66" s="246"/>
      <c r="BJ66" s="246"/>
      <c r="BK66" s="246"/>
      <c r="BL66" s="246"/>
      <c r="BM66" s="246"/>
      <c r="BN66" s="246"/>
      <c r="BO66" s="246"/>
      <c r="BP66" s="246"/>
      <c r="BQ66" s="246"/>
      <c r="BR66" s="246"/>
      <c r="BS66" s="246"/>
      <c r="BT66" s="246"/>
      <c r="BU66" s="246"/>
      <c r="BV66" s="246"/>
      <c r="BW66" s="246"/>
      <c r="BX66" s="246"/>
      <c r="BY66" s="72"/>
      <c r="BZ66" s="72"/>
    </row>
    <row r="67" spans="1:2715" s="11" customFormat="1" ht="48.75" customHeight="1">
      <c r="A67" s="12" t="s">
        <v>30</v>
      </c>
      <c r="B67" s="13" t="s">
        <v>65</v>
      </c>
      <c r="C67" s="194" t="s">
        <v>30</v>
      </c>
      <c r="D67" s="17" t="s">
        <v>71</v>
      </c>
      <c r="E67" s="18" t="s">
        <v>63</v>
      </c>
      <c r="F67" s="116" t="s">
        <v>34</v>
      </c>
      <c r="G67" s="192" t="s">
        <v>35</v>
      </c>
      <c r="H67" s="84">
        <v>635.6</v>
      </c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2"/>
      <c r="X67" s="42">
        <v>635.6</v>
      </c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3"/>
      <c r="AJ67" s="42"/>
      <c r="AK67" s="42"/>
      <c r="AL67" s="42"/>
      <c r="AM67" s="42"/>
      <c r="AN67" s="39">
        <v>635.6</v>
      </c>
      <c r="AO67" s="39"/>
      <c r="AP67" s="39"/>
      <c r="AQ67" s="39"/>
      <c r="AR67" s="39"/>
      <c r="AS67" s="30"/>
      <c r="AT67" s="39"/>
      <c r="AU67" s="39"/>
      <c r="AV67" s="39"/>
      <c r="AW67" s="39"/>
      <c r="AX67" s="39"/>
      <c r="AY67" s="39"/>
      <c r="AZ67" s="30"/>
      <c r="BA67" s="30"/>
      <c r="BB67" s="30"/>
      <c r="BC67" s="30"/>
      <c r="BD67" s="39">
        <v>635.6</v>
      </c>
      <c r="BE67" s="39"/>
      <c r="BF67" s="39"/>
      <c r="BG67" s="39"/>
      <c r="BH67" s="39"/>
      <c r="BI67" s="30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193" t="s">
        <v>186</v>
      </c>
      <c r="BU67" s="74">
        <v>1900</v>
      </c>
      <c r="BV67" s="74">
        <v>1900</v>
      </c>
      <c r="BW67" s="74">
        <v>1900</v>
      </c>
      <c r="BX67" s="74">
        <v>1900</v>
      </c>
    </row>
    <row r="68" spans="1:2715" s="11" customFormat="1" ht="51" customHeight="1">
      <c r="A68" s="12" t="s">
        <v>30</v>
      </c>
      <c r="B68" s="13" t="s">
        <v>65</v>
      </c>
      <c r="C68" s="27" t="s">
        <v>36</v>
      </c>
      <c r="D68" s="17" t="s">
        <v>72</v>
      </c>
      <c r="E68" s="18" t="s">
        <v>63</v>
      </c>
      <c r="F68" s="19" t="s">
        <v>38</v>
      </c>
      <c r="G68" s="90" t="s">
        <v>35</v>
      </c>
      <c r="H68" s="84">
        <v>20.7</v>
      </c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5"/>
      <c r="U68" s="45"/>
      <c r="V68" s="45"/>
      <c r="W68" s="42"/>
      <c r="X68" s="42">
        <v>20.7</v>
      </c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3"/>
      <c r="AJ68" s="42"/>
      <c r="AK68" s="42"/>
      <c r="AL68" s="42"/>
      <c r="AM68" s="42"/>
      <c r="AN68" s="39">
        <v>20.7</v>
      </c>
      <c r="AO68" s="39"/>
      <c r="AP68" s="39"/>
      <c r="AQ68" s="39"/>
      <c r="AR68" s="39"/>
      <c r="AS68" s="30"/>
      <c r="AT68" s="39"/>
      <c r="AU68" s="39"/>
      <c r="AV68" s="39"/>
      <c r="AW68" s="39"/>
      <c r="AX68" s="39"/>
      <c r="AY68" s="39"/>
      <c r="AZ68" s="30"/>
      <c r="BA68" s="30"/>
      <c r="BB68" s="30"/>
      <c r="BC68" s="30"/>
      <c r="BD68" s="39">
        <v>20.7</v>
      </c>
      <c r="BE68" s="39"/>
      <c r="BF68" s="39"/>
      <c r="BG68" s="39"/>
      <c r="BH68" s="39"/>
      <c r="BI68" s="30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25"/>
      <c r="BU68" s="26"/>
      <c r="BV68" s="26"/>
      <c r="BW68" s="26"/>
      <c r="BX68" s="26"/>
    </row>
    <row r="69" spans="1:2715" s="11" customFormat="1" ht="14.25" customHeight="1">
      <c r="A69" s="12" t="s">
        <v>30</v>
      </c>
      <c r="B69" s="13" t="s">
        <v>65</v>
      </c>
      <c r="C69" s="249" t="s">
        <v>39</v>
      </c>
      <c r="D69" s="250"/>
      <c r="E69" s="250"/>
      <c r="F69" s="250"/>
      <c r="G69" s="251"/>
      <c r="H69" s="29">
        <f>SUM(H67:H68)</f>
        <v>656.30000000000007</v>
      </c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>
        <f t="shared" ref="X69:BD69" si="13">SUM(X67:X68)</f>
        <v>656.30000000000007</v>
      </c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>
        <f t="shared" si="13"/>
        <v>656.30000000000007</v>
      </c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>
        <f t="shared" si="13"/>
        <v>656.30000000000007</v>
      </c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</row>
    <row r="70" spans="1:2715" s="11" customFormat="1" ht="15.75" customHeight="1">
      <c r="A70" s="12" t="s">
        <v>30</v>
      </c>
      <c r="B70" s="13" t="s">
        <v>69</v>
      </c>
      <c r="C70" s="246" t="s">
        <v>74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6"/>
      <c r="S70" s="246"/>
      <c r="T70" s="246"/>
      <c r="U70" s="246"/>
      <c r="V70" s="246"/>
      <c r="W70" s="246"/>
      <c r="X70" s="246"/>
      <c r="Y70" s="246"/>
      <c r="Z70" s="246"/>
      <c r="AA70" s="246"/>
      <c r="AB70" s="246"/>
      <c r="AC70" s="246"/>
      <c r="AD70" s="246"/>
      <c r="AE70" s="246"/>
      <c r="AF70" s="246"/>
      <c r="AG70" s="246"/>
      <c r="AH70" s="246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46"/>
      <c r="AT70" s="246"/>
      <c r="AU70" s="246"/>
      <c r="AV70" s="246"/>
      <c r="AW70" s="246"/>
      <c r="AX70" s="246"/>
      <c r="AY70" s="246"/>
      <c r="AZ70" s="246"/>
      <c r="BA70" s="246"/>
      <c r="BB70" s="246"/>
      <c r="BC70" s="246"/>
      <c r="BD70" s="246"/>
      <c r="BE70" s="246"/>
      <c r="BF70" s="246"/>
      <c r="BG70" s="246"/>
      <c r="BH70" s="246"/>
      <c r="BI70" s="246"/>
      <c r="BJ70" s="246"/>
      <c r="BK70" s="246"/>
      <c r="BL70" s="246"/>
      <c r="BM70" s="246"/>
      <c r="BN70" s="246"/>
      <c r="BO70" s="246"/>
      <c r="BP70" s="246"/>
      <c r="BQ70" s="246"/>
      <c r="BR70" s="246"/>
      <c r="BS70" s="246"/>
      <c r="BT70" s="246"/>
      <c r="BU70" s="246"/>
      <c r="BV70" s="246"/>
      <c r="BW70" s="246"/>
      <c r="BX70" s="246"/>
    </row>
    <row r="71" spans="1:2715" s="11" customFormat="1" ht="45.75">
      <c r="A71" s="12" t="s">
        <v>30</v>
      </c>
      <c r="B71" s="13" t="s">
        <v>69</v>
      </c>
      <c r="C71" s="16" t="s">
        <v>30</v>
      </c>
      <c r="D71" s="101" t="s">
        <v>135</v>
      </c>
      <c r="E71" s="34" t="s">
        <v>63</v>
      </c>
      <c r="F71" s="116" t="s">
        <v>38</v>
      </c>
      <c r="G71" s="90" t="s">
        <v>35</v>
      </c>
      <c r="H71" s="27"/>
      <c r="I71" s="41"/>
      <c r="J71" s="41"/>
      <c r="K71" s="41"/>
      <c r="L71" s="41">
        <v>11.6</v>
      </c>
      <c r="M71" s="41"/>
      <c r="N71" s="41"/>
      <c r="O71" s="41"/>
      <c r="P71" s="41"/>
      <c r="Q71" s="41"/>
      <c r="R71" s="41"/>
      <c r="S71" s="41"/>
      <c r="T71" s="41">
        <v>11.6</v>
      </c>
      <c r="U71" s="41">
        <v>11.6</v>
      </c>
      <c r="V71" s="41">
        <v>0</v>
      </c>
      <c r="W71" s="42">
        <v>0</v>
      </c>
      <c r="X71" s="42"/>
      <c r="Y71" s="42"/>
      <c r="Z71" s="42"/>
      <c r="AA71" s="42"/>
      <c r="AB71" s="42">
        <v>8.6999999999999993</v>
      </c>
      <c r="AC71" s="42"/>
      <c r="AD71" s="42"/>
      <c r="AE71" s="42"/>
      <c r="AF71" s="42"/>
      <c r="AG71" s="42"/>
      <c r="AH71" s="42"/>
      <c r="AI71" s="43"/>
      <c r="AJ71" s="42">
        <v>8.6999999999999993</v>
      </c>
      <c r="AK71" s="42">
        <v>8.6999999999999993</v>
      </c>
      <c r="AL71" s="42">
        <v>0</v>
      </c>
      <c r="AM71" s="42">
        <v>0</v>
      </c>
      <c r="AN71" s="39"/>
      <c r="AO71" s="39"/>
      <c r="AP71" s="39"/>
      <c r="AQ71" s="39"/>
      <c r="AR71" s="39">
        <v>11.6</v>
      </c>
      <c r="AS71" s="30"/>
      <c r="AT71" s="39"/>
      <c r="AU71" s="39"/>
      <c r="AV71" s="39"/>
      <c r="AW71" s="39"/>
      <c r="AX71" s="39"/>
      <c r="AY71" s="39"/>
      <c r="AZ71" s="30">
        <v>11.6</v>
      </c>
      <c r="BA71" s="30">
        <v>11.6</v>
      </c>
      <c r="BB71" s="30">
        <v>0</v>
      </c>
      <c r="BC71" s="30">
        <v>0</v>
      </c>
      <c r="BD71" s="39"/>
      <c r="BE71" s="39"/>
      <c r="BF71" s="39"/>
      <c r="BG71" s="39"/>
      <c r="BH71" s="39">
        <v>11.6</v>
      </c>
      <c r="BI71" s="30"/>
      <c r="BJ71" s="39"/>
      <c r="BK71" s="39"/>
      <c r="BL71" s="39"/>
      <c r="BM71" s="39"/>
      <c r="BN71" s="39"/>
      <c r="BO71" s="39"/>
      <c r="BP71" s="39">
        <v>11.6</v>
      </c>
      <c r="BQ71" s="39">
        <v>11.6</v>
      </c>
      <c r="BR71" s="39">
        <v>0</v>
      </c>
      <c r="BS71" s="39">
        <v>0</v>
      </c>
      <c r="BT71" s="101" t="s">
        <v>87</v>
      </c>
      <c r="BU71" s="74">
        <v>5000</v>
      </c>
      <c r="BV71" s="74">
        <v>5000</v>
      </c>
      <c r="BW71" s="74">
        <v>5000</v>
      </c>
      <c r="BX71" s="74">
        <v>5000</v>
      </c>
    </row>
    <row r="72" spans="1:2715" s="11" customFormat="1" ht="14.25" customHeight="1">
      <c r="A72" s="12" t="s">
        <v>30</v>
      </c>
      <c r="B72" s="13" t="s">
        <v>69</v>
      </c>
      <c r="C72" s="249" t="s">
        <v>39</v>
      </c>
      <c r="D72" s="250"/>
      <c r="E72" s="250"/>
      <c r="F72" s="250"/>
      <c r="G72" s="251"/>
      <c r="H72" s="29"/>
      <c r="I72" s="29"/>
      <c r="J72" s="29"/>
      <c r="K72" s="29"/>
      <c r="L72" s="29">
        <f t="shared" ref="L72:BS72" si="14">SUM(L71)</f>
        <v>11.6</v>
      </c>
      <c r="M72" s="29"/>
      <c r="N72" s="29"/>
      <c r="O72" s="29"/>
      <c r="P72" s="29"/>
      <c r="Q72" s="29"/>
      <c r="R72" s="29"/>
      <c r="S72" s="29"/>
      <c r="T72" s="29">
        <f t="shared" si="14"/>
        <v>11.6</v>
      </c>
      <c r="U72" s="29">
        <f t="shared" si="14"/>
        <v>11.6</v>
      </c>
      <c r="V72" s="29">
        <f t="shared" si="14"/>
        <v>0</v>
      </c>
      <c r="W72" s="29">
        <f t="shared" si="14"/>
        <v>0</v>
      </c>
      <c r="X72" s="29"/>
      <c r="Y72" s="29"/>
      <c r="Z72" s="29"/>
      <c r="AA72" s="29"/>
      <c r="AB72" s="29">
        <f t="shared" si="14"/>
        <v>8.6999999999999993</v>
      </c>
      <c r="AC72" s="29"/>
      <c r="AD72" s="29"/>
      <c r="AE72" s="29"/>
      <c r="AF72" s="29"/>
      <c r="AG72" s="29"/>
      <c r="AH72" s="29"/>
      <c r="AI72" s="29"/>
      <c r="AJ72" s="29">
        <f t="shared" si="14"/>
        <v>8.6999999999999993</v>
      </c>
      <c r="AK72" s="29">
        <f t="shared" si="14"/>
        <v>8.6999999999999993</v>
      </c>
      <c r="AL72" s="29">
        <f t="shared" si="14"/>
        <v>0</v>
      </c>
      <c r="AM72" s="29">
        <f t="shared" si="14"/>
        <v>0</v>
      </c>
      <c r="AN72" s="29"/>
      <c r="AO72" s="29"/>
      <c r="AP72" s="29"/>
      <c r="AQ72" s="29"/>
      <c r="AR72" s="29">
        <f t="shared" si="14"/>
        <v>11.6</v>
      </c>
      <c r="AS72" s="29"/>
      <c r="AT72" s="29"/>
      <c r="AU72" s="29"/>
      <c r="AV72" s="29"/>
      <c r="AW72" s="29"/>
      <c r="AX72" s="29"/>
      <c r="AY72" s="29"/>
      <c r="AZ72" s="29">
        <f t="shared" si="14"/>
        <v>11.6</v>
      </c>
      <c r="BA72" s="29">
        <f t="shared" si="14"/>
        <v>11.6</v>
      </c>
      <c r="BB72" s="29">
        <f t="shared" si="14"/>
        <v>0</v>
      </c>
      <c r="BC72" s="29">
        <f t="shared" si="14"/>
        <v>0</v>
      </c>
      <c r="BD72" s="29"/>
      <c r="BE72" s="29"/>
      <c r="BF72" s="29"/>
      <c r="BG72" s="29"/>
      <c r="BH72" s="29">
        <f t="shared" si="14"/>
        <v>11.6</v>
      </c>
      <c r="BI72" s="29"/>
      <c r="BJ72" s="29"/>
      <c r="BK72" s="29"/>
      <c r="BL72" s="29"/>
      <c r="BM72" s="29"/>
      <c r="BN72" s="29"/>
      <c r="BO72" s="29"/>
      <c r="BP72" s="29">
        <f t="shared" si="14"/>
        <v>11.6</v>
      </c>
      <c r="BQ72" s="29">
        <f t="shared" si="14"/>
        <v>11.6</v>
      </c>
      <c r="BR72" s="29">
        <f t="shared" si="14"/>
        <v>0</v>
      </c>
      <c r="BS72" s="29">
        <f t="shared" si="14"/>
        <v>0</v>
      </c>
      <c r="BT72" s="29"/>
      <c r="BU72" s="29"/>
      <c r="BV72" s="29"/>
      <c r="BW72" s="29"/>
      <c r="BX72" s="29"/>
    </row>
    <row r="73" spans="1:2715" s="11" customFormat="1" ht="15.75" customHeight="1">
      <c r="A73" s="12" t="s">
        <v>30</v>
      </c>
      <c r="B73" s="13" t="s">
        <v>73</v>
      </c>
      <c r="C73" s="246" t="s">
        <v>76</v>
      </c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6"/>
      <c r="Q73" s="246"/>
      <c r="R73" s="246"/>
      <c r="S73" s="246"/>
      <c r="T73" s="246"/>
      <c r="U73" s="246"/>
      <c r="V73" s="246"/>
      <c r="W73" s="246"/>
      <c r="X73" s="246"/>
      <c r="Y73" s="246"/>
      <c r="Z73" s="246"/>
      <c r="AA73" s="246"/>
      <c r="AB73" s="246"/>
      <c r="AC73" s="246"/>
      <c r="AD73" s="246"/>
      <c r="AE73" s="246"/>
      <c r="AF73" s="246"/>
      <c r="AG73" s="246"/>
      <c r="AH73" s="246"/>
      <c r="AI73" s="246"/>
      <c r="AJ73" s="246"/>
      <c r="AK73" s="246"/>
      <c r="AL73" s="246"/>
      <c r="AM73" s="246"/>
      <c r="AN73" s="246"/>
      <c r="AO73" s="246"/>
      <c r="AP73" s="246"/>
      <c r="AQ73" s="246"/>
      <c r="AR73" s="246"/>
      <c r="AS73" s="246"/>
      <c r="AT73" s="246"/>
      <c r="AU73" s="246"/>
      <c r="AV73" s="246"/>
      <c r="AW73" s="246"/>
      <c r="AX73" s="246"/>
      <c r="AY73" s="246"/>
      <c r="AZ73" s="246"/>
      <c r="BA73" s="246"/>
      <c r="BB73" s="246"/>
      <c r="BC73" s="246"/>
      <c r="BD73" s="246"/>
      <c r="BE73" s="246"/>
      <c r="BF73" s="246"/>
      <c r="BG73" s="246"/>
      <c r="BH73" s="246"/>
      <c r="BI73" s="246"/>
      <c r="BJ73" s="246"/>
      <c r="BK73" s="246"/>
      <c r="BL73" s="246"/>
      <c r="BM73" s="246"/>
      <c r="BN73" s="246"/>
      <c r="BO73" s="246"/>
      <c r="BP73" s="246"/>
      <c r="BQ73" s="246"/>
      <c r="BR73" s="246"/>
      <c r="BS73" s="246"/>
      <c r="BT73" s="246"/>
      <c r="BU73" s="246"/>
      <c r="BV73" s="246"/>
      <c r="BW73" s="246"/>
      <c r="BX73" s="246"/>
    </row>
    <row r="74" spans="1:2715" s="11" customFormat="1" ht="63.75">
      <c r="A74" s="48" t="s">
        <v>30</v>
      </c>
      <c r="B74" s="49" t="s">
        <v>73</v>
      </c>
      <c r="C74" s="50" t="s">
        <v>30</v>
      </c>
      <c r="D74" s="17" t="s">
        <v>136</v>
      </c>
      <c r="E74" s="18" t="s">
        <v>63</v>
      </c>
      <c r="F74" s="19" t="s">
        <v>34</v>
      </c>
      <c r="G74" s="90" t="s">
        <v>35</v>
      </c>
      <c r="H74" s="40"/>
      <c r="I74" s="51"/>
      <c r="J74" s="51"/>
      <c r="K74" s="51"/>
      <c r="L74" s="52">
        <v>231.7</v>
      </c>
      <c r="M74" s="51"/>
      <c r="N74" s="51"/>
      <c r="O74" s="51"/>
      <c r="P74" s="51"/>
      <c r="Q74" s="51"/>
      <c r="R74" s="51"/>
      <c r="S74" s="51"/>
      <c r="T74" s="51">
        <v>231.7</v>
      </c>
      <c r="U74" s="51">
        <v>231.7</v>
      </c>
      <c r="V74" s="51">
        <v>0</v>
      </c>
      <c r="W74" s="53">
        <v>0</v>
      </c>
      <c r="X74" s="53"/>
      <c r="Y74" s="53"/>
      <c r="Z74" s="53"/>
      <c r="AA74" s="53"/>
      <c r="AB74" s="53">
        <v>246.2</v>
      </c>
      <c r="AC74" s="53"/>
      <c r="AD74" s="53"/>
      <c r="AE74" s="53"/>
      <c r="AF74" s="53"/>
      <c r="AG74" s="53"/>
      <c r="AH74" s="53"/>
      <c r="AI74" s="54"/>
      <c r="AJ74" s="53">
        <v>246.2</v>
      </c>
      <c r="AK74" s="53">
        <v>246.2</v>
      </c>
      <c r="AL74" s="53">
        <v>0</v>
      </c>
      <c r="AM74" s="53">
        <v>0</v>
      </c>
      <c r="AN74" s="56"/>
      <c r="AO74" s="55"/>
      <c r="AP74" s="55"/>
      <c r="AQ74" s="55"/>
      <c r="AR74" s="55">
        <v>246.2</v>
      </c>
      <c r="AS74" s="56"/>
      <c r="AT74" s="55"/>
      <c r="AU74" s="55"/>
      <c r="AV74" s="55"/>
      <c r="AW74" s="55"/>
      <c r="AX74" s="55"/>
      <c r="AY74" s="55"/>
      <c r="AZ74" s="56">
        <v>246.2</v>
      </c>
      <c r="BA74" s="56">
        <v>246.2</v>
      </c>
      <c r="BB74" s="56">
        <v>0</v>
      </c>
      <c r="BC74" s="56">
        <v>0</v>
      </c>
      <c r="BD74" s="56"/>
      <c r="BE74" s="55"/>
      <c r="BF74" s="55"/>
      <c r="BG74" s="55"/>
      <c r="BH74" s="55">
        <v>246.2</v>
      </c>
      <c r="BI74" s="56"/>
      <c r="BJ74" s="55"/>
      <c r="BK74" s="55"/>
      <c r="BL74" s="55"/>
      <c r="BM74" s="55"/>
      <c r="BN74" s="55"/>
      <c r="BO74" s="55"/>
      <c r="BP74" s="55">
        <v>246.2</v>
      </c>
      <c r="BQ74" s="55">
        <v>246.2</v>
      </c>
      <c r="BR74" s="55">
        <v>0</v>
      </c>
      <c r="BS74" s="55">
        <v>0</v>
      </c>
      <c r="BT74" s="101" t="s">
        <v>88</v>
      </c>
      <c r="BU74" s="74">
        <v>50</v>
      </c>
      <c r="BV74" s="74">
        <v>51</v>
      </c>
      <c r="BW74" s="74">
        <v>51</v>
      </c>
      <c r="BX74" s="74">
        <v>51</v>
      </c>
    </row>
    <row r="75" spans="1:2715" s="43" customFormat="1" ht="51">
      <c r="A75" s="12" t="s">
        <v>30</v>
      </c>
      <c r="B75" s="13" t="s">
        <v>73</v>
      </c>
      <c r="C75" s="27" t="s">
        <v>36</v>
      </c>
      <c r="D75" s="17" t="s">
        <v>77</v>
      </c>
      <c r="E75" s="18" t="s">
        <v>63</v>
      </c>
      <c r="F75" s="19" t="s">
        <v>34</v>
      </c>
      <c r="G75" s="90" t="s">
        <v>35</v>
      </c>
      <c r="H75" s="84">
        <v>6.7</v>
      </c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5"/>
      <c r="U75" s="45"/>
      <c r="V75" s="45"/>
      <c r="W75" s="42"/>
      <c r="X75" s="42">
        <v>7.9</v>
      </c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J75" s="42"/>
      <c r="AK75" s="42"/>
      <c r="AL75" s="42"/>
      <c r="AM75" s="42"/>
      <c r="AN75" s="30">
        <v>7.9</v>
      </c>
      <c r="AO75" s="39"/>
      <c r="AP75" s="39"/>
      <c r="AQ75" s="39"/>
      <c r="AR75" s="39"/>
      <c r="AS75" s="30"/>
      <c r="AT75" s="39"/>
      <c r="AU75" s="39"/>
      <c r="AV75" s="39"/>
      <c r="AW75" s="39"/>
      <c r="AX75" s="39"/>
      <c r="AY75" s="39"/>
      <c r="AZ75" s="30"/>
      <c r="BA75" s="30"/>
      <c r="BB75" s="30"/>
      <c r="BC75" s="30"/>
      <c r="BD75" s="30">
        <v>7.9</v>
      </c>
      <c r="BE75" s="39"/>
      <c r="BF75" s="39"/>
      <c r="BG75" s="39"/>
      <c r="BH75" s="39"/>
      <c r="BI75" s="30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25"/>
      <c r="BU75" s="26"/>
      <c r="BV75" s="26"/>
      <c r="BW75" s="26"/>
      <c r="BX75" s="26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 s="11"/>
      <c r="NE75" s="11"/>
      <c r="NF75" s="11"/>
      <c r="NG75" s="11"/>
      <c r="NH75" s="11"/>
      <c r="NI75" s="11"/>
      <c r="NJ75" s="11"/>
      <c r="NK75" s="11"/>
      <c r="NL75" s="11"/>
      <c r="NM75" s="11"/>
      <c r="NN75" s="11"/>
      <c r="NO75" s="11"/>
      <c r="NP75" s="11"/>
      <c r="NQ75" s="11"/>
      <c r="NR75" s="11"/>
      <c r="NS75" s="11"/>
      <c r="NT75" s="11"/>
      <c r="NU75" s="11"/>
      <c r="NV75" s="11"/>
      <c r="NW75" s="11"/>
      <c r="NX75" s="11"/>
      <c r="NY75" s="11"/>
      <c r="NZ75" s="11"/>
      <c r="OA75" s="11"/>
      <c r="OB75" s="11"/>
      <c r="OC75" s="11"/>
      <c r="OD75" s="11"/>
      <c r="OE75" s="11"/>
      <c r="OF75" s="11"/>
      <c r="OG75" s="11"/>
      <c r="OH75" s="11"/>
      <c r="OI75" s="11"/>
      <c r="OJ75" s="11"/>
      <c r="OK75" s="11"/>
      <c r="OL75" s="11"/>
      <c r="OM75" s="11"/>
      <c r="ON75" s="11"/>
      <c r="OO75" s="11"/>
      <c r="OP75" s="11"/>
      <c r="OQ75" s="11"/>
      <c r="OR75" s="11"/>
      <c r="OS75" s="11"/>
      <c r="OT75" s="11"/>
      <c r="OU75" s="11"/>
      <c r="OV75" s="11"/>
      <c r="OW75" s="11"/>
      <c r="OX75" s="11"/>
      <c r="OY75" s="11"/>
      <c r="OZ75" s="11"/>
      <c r="PA75" s="11"/>
      <c r="PB75" s="11"/>
      <c r="PC75" s="11"/>
      <c r="PD75" s="11"/>
      <c r="PE75" s="11"/>
      <c r="PF75" s="11"/>
      <c r="PG75" s="11"/>
      <c r="PH75" s="11"/>
      <c r="PI75" s="11"/>
      <c r="PJ75" s="11"/>
      <c r="PK75" s="11"/>
      <c r="PL75" s="11"/>
      <c r="PM75" s="11"/>
      <c r="PN75" s="11"/>
      <c r="PO75" s="11"/>
      <c r="PP75" s="11"/>
      <c r="PQ75" s="11"/>
      <c r="PR75" s="11"/>
      <c r="PS75" s="11"/>
      <c r="PT75" s="11"/>
      <c r="PU75" s="11"/>
      <c r="PV75" s="11"/>
      <c r="PW75" s="11"/>
      <c r="PX75" s="11"/>
      <c r="PY75" s="11"/>
      <c r="PZ75" s="11"/>
      <c r="QA75" s="11"/>
      <c r="QB75" s="11"/>
      <c r="QC75" s="11"/>
      <c r="QD75" s="11"/>
      <c r="QE75" s="11"/>
      <c r="QF75" s="11"/>
      <c r="QG75" s="11"/>
      <c r="QH75" s="11"/>
      <c r="QI75" s="11"/>
      <c r="QJ75" s="11"/>
      <c r="QK75" s="11"/>
      <c r="QL75" s="11"/>
      <c r="QM75" s="11"/>
      <c r="QN75" s="11"/>
      <c r="QO75" s="11"/>
      <c r="QP75" s="11"/>
      <c r="QQ75" s="11"/>
      <c r="QR75" s="11"/>
      <c r="QS75" s="11"/>
      <c r="QT75" s="11"/>
      <c r="QU75" s="11"/>
      <c r="QV75" s="11"/>
      <c r="QW75" s="11"/>
      <c r="QX75" s="11"/>
      <c r="QY75" s="11"/>
      <c r="QZ75" s="11"/>
      <c r="RA75" s="11"/>
      <c r="RB75" s="11"/>
      <c r="RC75" s="11"/>
      <c r="RD75" s="11"/>
      <c r="RE75" s="11"/>
      <c r="RF75" s="11"/>
      <c r="RG75" s="11"/>
      <c r="RH75" s="11"/>
      <c r="RI75" s="11"/>
      <c r="RJ75" s="11"/>
      <c r="RK75" s="11"/>
      <c r="RL75" s="11"/>
      <c r="RM75" s="11"/>
      <c r="RN75" s="11"/>
      <c r="RO75" s="11"/>
      <c r="RP75" s="11"/>
      <c r="RQ75" s="11"/>
      <c r="RR75" s="11"/>
      <c r="RS75" s="11"/>
      <c r="RT75" s="11"/>
      <c r="RU75" s="11"/>
      <c r="RV75" s="11"/>
      <c r="RW75" s="11"/>
      <c r="RX75" s="11"/>
      <c r="RY75" s="11"/>
      <c r="RZ75" s="11"/>
      <c r="SA75" s="11"/>
      <c r="SB75" s="11"/>
      <c r="SC75" s="11"/>
      <c r="SD75" s="11"/>
      <c r="SE75" s="11"/>
      <c r="SF75" s="11"/>
      <c r="SG75" s="11"/>
      <c r="SH75" s="11"/>
      <c r="SI75" s="11"/>
      <c r="SJ75" s="11"/>
      <c r="SK75" s="11"/>
      <c r="SL75" s="11"/>
      <c r="SM75" s="11"/>
      <c r="SN75" s="11"/>
      <c r="SO75" s="11"/>
      <c r="SP75" s="11"/>
      <c r="SQ75" s="11"/>
      <c r="SR75" s="11"/>
      <c r="SS75" s="11"/>
      <c r="ST75" s="11"/>
      <c r="SU75" s="11"/>
      <c r="SV75" s="11"/>
      <c r="SW75" s="11"/>
      <c r="SX75" s="11"/>
      <c r="SY75" s="11"/>
      <c r="SZ75" s="11"/>
      <c r="TA75" s="11"/>
      <c r="TB75" s="11"/>
      <c r="TC75" s="11"/>
      <c r="TD75" s="11"/>
      <c r="TE75" s="11"/>
      <c r="TF75" s="11"/>
      <c r="TG75" s="11"/>
      <c r="TH75" s="11"/>
      <c r="TI75" s="11"/>
      <c r="TJ75" s="11"/>
      <c r="TK75" s="11"/>
      <c r="TL75" s="11"/>
      <c r="TM75" s="11"/>
      <c r="TN75" s="11"/>
      <c r="TO75" s="11"/>
      <c r="TP75" s="11"/>
      <c r="TQ75" s="11"/>
      <c r="TR75" s="11"/>
      <c r="TS75" s="11"/>
      <c r="TT75" s="11"/>
      <c r="TU75" s="11"/>
      <c r="TV75" s="11"/>
      <c r="TW75" s="11"/>
      <c r="TX75" s="11"/>
      <c r="TY75" s="11"/>
      <c r="TZ75" s="11"/>
      <c r="UA75" s="11"/>
      <c r="UB75" s="11"/>
      <c r="UC75" s="11"/>
      <c r="UD75" s="11"/>
      <c r="UE75" s="11"/>
      <c r="UF75" s="11"/>
      <c r="UG75" s="11"/>
      <c r="UH75" s="11"/>
      <c r="UI75" s="11"/>
      <c r="UJ75" s="11"/>
      <c r="UK75" s="11"/>
      <c r="UL75" s="11"/>
      <c r="UM75" s="11"/>
      <c r="UN75" s="11"/>
      <c r="UO75" s="11"/>
      <c r="UP75" s="11"/>
      <c r="UQ75" s="11"/>
      <c r="UR75" s="11"/>
      <c r="US75" s="11"/>
      <c r="UT75" s="11"/>
      <c r="UU75" s="11"/>
      <c r="UV75" s="11"/>
      <c r="UW75" s="11"/>
      <c r="UX75" s="11"/>
      <c r="UY75" s="11"/>
      <c r="UZ75" s="11"/>
      <c r="VA75" s="11"/>
      <c r="VB75" s="11"/>
      <c r="VC75" s="11"/>
      <c r="VD75" s="11"/>
      <c r="VE75" s="11"/>
      <c r="VF75" s="11"/>
      <c r="VG75" s="11"/>
      <c r="VH75" s="11"/>
      <c r="VI75" s="11"/>
      <c r="VJ75" s="11"/>
      <c r="VK75" s="11"/>
      <c r="VL75" s="11"/>
      <c r="VM75" s="11"/>
      <c r="VN75" s="11"/>
      <c r="VO75" s="11"/>
      <c r="VP75" s="11"/>
      <c r="VQ75" s="11"/>
      <c r="VR75" s="11"/>
      <c r="VS75" s="11"/>
      <c r="VT75" s="11"/>
      <c r="VU75" s="11"/>
      <c r="VV75" s="11"/>
      <c r="VW75" s="11"/>
      <c r="VX75" s="11"/>
      <c r="VY75" s="11"/>
      <c r="VZ75" s="11"/>
      <c r="WA75" s="11"/>
      <c r="WB75" s="11"/>
      <c r="WC75" s="11"/>
      <c r="WD75" s="11"/>
      <c r="WE75" s="11"/>
      <c r="WF75" s="11"/>
      <c r="WG75" s="11"/>
      <c r="WH75" s="11"/>
      <c r="WI75" s="11"/>
      <c r="WJ75" s="11"/>
      <c r="WK75" s="11"/>
      <c r="WL75" s="11"/>
      <c r="WM75" s="11"/>
      <c r="WN75" s="11"/>
      <c r="WO75" s="11"/>
      <c r="WP75" s="11"/>
      <c r="WQ75" s="11"/>
      <c r="WR75" s="11"/>
      <c r="WS75" s="11"/>
      <c r="WT75" s="11"/>
      <c r="WU75" s="11"/>
      <c r="WV75" s="11"/>
      <c r="WW75" s="11"/>
      <c r="WX75" s="11"/>
      <c r="WY75" s="11"/>
      <c r="WZ75" s="11"/>
      <c r="XA75" s="11"/>
      <c r="XB75" s="11"/>
      <c r="XC75" s="11"/>
      <c r="XD75" s="11"/>
      <c r="XE75" s="11"/>
      <c r="XF75" s="11"/>
      <c r="XG75" s="11"/>
      <c r="XH75" s="11"/>
      <c r="XI75" s="11"/>
      <c r="XJ75" s="11"/>
      <c r="XK75" s="11"/>
      <c r="XL75" s="11"/>
      <c r="XM75" s="11"/>
      <c r="XN75" s="11"/>
      <c r="XO75" s="11"/>
      <c r="XP75" s="11"/>
      <c r="XQ75" s="11"/>
      <c r="XR75" s="11"/>
      <c r="XS75" s="11"/>
      <c r="XT75" s="11"/>
      <c r="XU75" s="11"/>
      <c r="XV75" s="11"/>
      <c r="XW75" s="11"/>
      <c r="XX75" s="11"/>
      <c r="XY75" s="11"/>
      <c r="XZ75" s="11"/>
      <c r="YA75" s="11"/>
      <c r="YB75" s="11"/>
      <c r="YC75" s="11"/>
      <c r="YD75" s="11"/>
      <c r="YE75" s="11"/>
      <c r="YF75" s="11"/>
      <c r="YG75" s="11"/>
      <c r="YH75" s="11"/>
      <c r="YI75" s="11"/>
      <c r="YJ75" s="11"/>
      <c r="YK75" s="11"/>
      <c r="YL75" s="11"/>
      <c r="YM75" s="11"/>
      <c r="YN75" s="11"/>
      <c r="YO75" s="11"/>
      <c r="YP75" s="11"/>
      <c r="YQ75" s="11"/>
      <c r="YR75" s="11"/>
      <c r="YS75" s="11"/>
      <c r="YT75" s="11"/>
      <c r="YU75" s="11"/>
      <c r="YV75" s="11"/>
      <c r="YW75" s="11"/>
      <c r="YX75" s="11"/>
      <c r="YY75" s="11"/>
      <c r="YZ75" s="11"/>
      <c r="ZA75" s="11"/>
      <c r="ZB75" s="11"/>
      <c r="ZC75" s="11"/>
      <c r="ZD75" s="11"/>
      <c r="ZE75" s="11"/>
      <c r="ZF75" s="11"/>
      <c r="ZG75" s="11"/>
      <c r="ZH75" s="11"/>
      <c r="ZI75" s="11"/>
      <c r="ZJ75" s="11"/>
      <c r="ZK75" s="11"/>
      <c r="ZL75" s="11"/>
      <c r="ZM75" s="11"/>
      <c r="ZN75" s="11"/>
      <c r="ZO75" s="11"/>
      <c r="ZP75" s="11"/>
      <c r="ZQ75" s="11"/>
      <c r="ZR75" s="11"/>
      <c r="ZS75" s="11"/>
      <c r="ZT75" s="11"/>
      <c r="ZU75" s="11"/>
      <c r="ZV75" s="11"/>
      <c r="ZW75" s="11"/>
      <c r="ZX75" s="11"/>
      <c r="ZY75" s="11"/>
      <c r="ZZ75" s="11"/>
      <c r="AAA75" s="11"/>
      <c r="AAB75" s="11"/>
      <c r="AAC75" s="11"/>
      <c r="AAD75" s="11"/>
      <c r="AAE75" s="11"/>
      <c r="AAF75" s="11"/>
      <c r="AAG75" s="11"/>
      <c r="AAH75" s="11"/>
      <c r="AAI75" s="11"/>
      <c r="AAJ75" s="11"/>
      <c r="AAK75" s="11"/>
      <c r="AAL75" s="11"/>
      <c r="AAM75" s="11"/>
      <c r="AAN75" s="11"/>
      <c r="AAO75" s="11"/>
      <c r="AAP75" s="11"/>
      <c r="AAQ75" s="11"/>
      <c r="AAR75" s="11"/>
      <c r="AAS75" s="11"/>
      <c r="AAT75" s="11"/>
      <c r="AAU75" s="11"/>
      <c r="AAV75" s="11"/>
      <c r="AAW75" s="11"/>
      <c r="AAX75" s="11"/>
      <c r="AAY75" s="11"/>
      <c r="AAZ75" s="11"/>
      <c r="ABA75" s="11"/>
      <c r="ABB75" s="11"/>
      <c r="ABC75" s="11"/>
      <c r="ABD75" s="11"/>
      <c r="ABE75" s="11"/>
      <c r="ABF75" s="11"/>
      <c r="ABG75" s="11"/>
      <c r="ABH75" s="11"/>
      <c r="ABI75" s="11"/>
      <c r="ABJ75" s="11"/>
      <c r="ABK75" s="11"/>
      <c r="ABL75" s="11"/>
      <c r="ABM75" s="11"/>
      <c r="ABN75" s="11"/>
      <c r="ABO75" s="11"/>
      <c r="ABP75" s="11"/>
      <c r="ABQ75" s="11"/>
      <c r="ABR75" s="11"/>
      <c r="ABS75" s="11"/>
      <c r="ABT75" s="11"/>
      <c r="ABU75" s="11"/>
      <c r="ABV75" s="11"/>
      <c r="ABW75" s="11"/>
      <c r="ABX75" s="11"/>
      <c r="ABY75" s="11"/>
      <c r="ABZ75" s="11"/>
      <c r="ACA75" s="11"/>
      <c r="ACB75" s="11"/>
      <c r="ACC75" s="11"/>
      <c r="ACD75" s="11"/>
      <c r="ACE75" s="11"/>
      <c r="ACF75" s="11"/>
      <c r="ACG75" s="11"/>
      <c r="ACH75" s="11"/>
      <c r="ACI75" s="11"/>
      <c r="ACJ75" s="11"/>
      <c r="ACK75" s="11"/>
      <c r="ACL75" s="11"/>
      <c r="ACM75" s="11"/>
      <c r="ACN75" s="11"/>
      <c r="ACO75" s="11"/>
      <c r="ACP75" s="11"/>
      <c r="ACQ75" s="11"/>
      <c r="ACR75" s="11"/>
      <c r="ACS75" s="11"/>
      <c r="ACT75" s="11"/>
      <c r="ACU75" s="11"/>
      <c r="ACV75" s="11"/>
      <c r="ACW75" s="11"/>
      <c r="ACX75" s="11"/>
      <c r="ACY75" s="11"/>
      <c r="ACZ75" s="11"/>
      <c r="ADA75" s="11"/>
      <c r="ADB75" s="11"/>
      <c r="ADC75" s="11"/>
      <c r="ADD75" s="11"/>
      <c r="ADE75" s="11"/>
      <c r="ADF75" s="11"/>
      <c r="ADG75" s="11"/>
      <c r="ADH75" s="11"/>
      <c r="ADI75" s="11"/>
      <c r="ADJ75" s="11"/>
      <c r="ADK75" s="11"/>
      <c r="ADL75" s="11"/>
      <c r="ADM75" s="11"/>
      <c r="ADN75" s="11"/>
      <c r="ADO75" s="11"/>
      <c r="ADP75" s="11"/>
      <c r="ADQ75" s="11"/>
      <c r="ADR75" s="11"/>
      <c r="ADS75" s="11"/>
      <c r="ADT75" s="11"/>
      <c r="ADU75" s="11"/>
      <c r="ADV75" s="11"/>
      <c r="ADW75" s="11"/>
      <c r="ADX75" s="11"/>
      <c r="ADY75" s="11"/>
      <c r="ADZ75" s="11"/>
      <c r="AEA75" s="11"/>
      <c r="AEB75" s="11"/>
      <c r="AEC75" s="11"/>
      <c r="AED75" s="11"/>
      <c r="AEE75" s="11"/>
      <c r="AEF75" s="11"/>
      <c r="AEG75" s="11"/>
      <c r="AEH75" s="11"/>
      <c r="AEI75" s="11"/>
      <c r="AEJ75" s="11"/>
      <c r="AEK75" s="11"/>
      <c r="AEL75" s="11"/>
      <c r="AEM75" s="11"/>
      <c r="AEN75" s="11"/>
      <c r="AEO75" s="11"/>
      <c r="AEP75" s="11"/>
      <c r="AEQ75" s="11"/>
      <c r="AER75" s="11"/>
      <c r="AES75" s="11"/>
      <c r="AET75" s="11"/>
      <c r="AEU75" s="11"/>
      <c r="AEV75" s="11"/>
      <c r="AEW75" s="11"/>
      <c r="AEX75" s="11"/>
      <c r="AEY75" s="11"/>
      <c r="AEZ75" s="11"/>
      <c r="AFA75" s="11"/>
      <c r="AFB75" s="11"/>
      <c r="AFC75" s="11"/>
      <c r="AFD75" s="11"/>
      <c r="AFE75" s="11"/>
      <c r="AFF75" s="11"/>
      <c r="AFG75" s="11"/>
      <c r="AFH75" s="11"/>
      <c r="AFI75" s="11"/>
      <c r="AFJ75" s="11"/>
      <c r="AFK75" s="11"/>
      <c r="AFL75" s="11"/>
      <c r="AFM75" s="11"/>
      <c r="AFN75" s="11"/>
      <c r="AFO75" s="11"/>
      <c r="AFP75" s="11"/>
      <c r="AFQ75" s="11"/>
      <c r="AFR75" s="11"/>
      <c r="AFS75" s="11"/>
      <c r="AFT75" s="11"/>
      <c r="AFU75" s="11"/>
      <c r="AFV75" s="11"/>
      <c r="AFW75" s="11"/>
      <c r="AFX75" s="11"/>
      <c r="AFY75" s="11"/>
      <c r="AFZ75" s="11"/>
      <c r="AGA75" s="11"/>
      <c r="AGB75" s="11"/>
      <c r="AGC75" s="11"/>
      <c r="AGD75" s="11"/>
      <c r="AGE75" s="11"/>
      <c r="AGF75" s="11"/>
      <c r="AGG75" s="11"/>
      <c r="AGH75" s="11"/>
      <c r="AGI75" s="11"/>
      <c r="AGJ75" s="11"/>
      <c r="AGK75" s="11"/>
      <c r="AGL75" s="11"/>
      <c r="AGM75" s="11"/>
      <c r="AGN75" s="11"/>
      <c r="AGO75" s="11"/>
      <c r="AGP75" s="11"/>
      <c r="AGQ75" s="11"/>
      <c r="AGR75" s="11"/>
      <c r="AGS75" s="11"/>
      <c r="AGT75" s="11"/>
      <c r="AGU75" s="11"/>
      <c r="AGV75" s="11"/>
      <c r="AGW75" s="11"/>
      <c r="AGX75" s="11"/>
      <c r="AGY75" s="11"/>
      <c r="AGZ75" s="11"/>
      <c r="AHA75" s="11"/>
      <c r="AHB75" s="11"/>
      <c r="AHC75" s="11"/>
      <c r="AHD75" s="11"/>
      <c r="AHE75" s="11"/>
      <c r="AHF75" s="11"/>
      <c r="AHG75" s="11"/>
      <c r="AHH75" s="11"/>
      <c r="AHI75" s="11"/>
      <c r="AHJ75" s="11"/>
      <c r="AHK75" s="11"/>
      <c r="AHL75" s="11"/>
      <c r="AHM75" s="11"/>
      <c r="AHN75" s="11"/>
      <c r="AHO75" s="11"/>
      <c r="AHP75" s="11"/>
      <c r="AHQ75" s="11"/>
      <c r="AHR75" s="11"/>
      <c r="AHS75" s="11"/>
      <c r="AHT75" s="11"/>
      <c r="AHU75" s="11"/>
      <c r="AHV75" s="11"/>
      <c r="AHW75" s="11"/>
      <c r="AHX75" s="11"/>
      <c r="AHY75" s="11"/>
      <c r="AHZ75" s="11"/>
      <c r="AIA75" s="11"/>
      <c r="AIB75" s="11"/>
      <c r="AIC75" s="11"/>
      <c r="AID75" s="11"/>
      <c r="AIE75" s="11"/>
      <c r="AIF75" s="11"/>
      <c r="AIG75" s="11"/>
      <c r="AIH75" s="11"/>
      <c r="AII75" s="11"/>
      <c r="AIJ75" s="11"/>
      <c r="AIK75" s="11"/>
      <c r="AIL75" s="11"/>
      <c r="AIM75" s="11"/>
      <c r="AIN75" s="11"/>
      <c r="AIO75" s="11"/>
      <c r="AIP75" s="11"/>
      <c r="AIQ75" s="11"/>
      <c r="AIR75" s="11"/>
      <c r="AIS75" s="11"/>
      <c r="AIT75" s="11"/>
      <c r="AIU75" s="11"/>
      <c r="AIV75" s="11"/>
      <c r="AIW75" s="11"/>
      <c r="AIX75" s="11"/>
      <c r="AIY75" s="11"/>
      <c r="AIZ75" s="11"/>
      <c r="AJA75" s="11"/>
      <c r="AJB75" s="11"/>
      <c r="AJC75" s="11"/>
      <c r="AJD75" s="11"/>
      <c r="AJE75" s="11"/>
      <c r="AJF75" s="11"/>
      <c r="AJG75" s="11"/>
      <c r="AJH75" s="11"/>
      <c r="AJI75" s="11"/>
      <c r="AJJ75" s="11"/>
      <c r="AJK75" s="11"/>
      <c r="AJL75" s="11"/>
      <c r="AJM75" s="11"/>
      <c r="AJN75" s="11"/>
      <c r="AJO75" s="11"/>
      <c r="AJP75" s="11"/>
      <c r="AJQ75" s="11"/>
      <c r="AJR75" s="11"/>
      <c r="AJS75" s="11"/>
      <c r="AJT75" s="11"/>
      <c r="AJU75" s="11"/>
      <c r="AJV75" s="11"/>
      <c r="AJW75" s="11"/>
      <c r="AJX75" s="11"/>
      <c r="AJY75" s="11"/>
      <c r="AJZ75" s="11"/>
      <c r="AKA75" s="11"/>
      <c r="AKB75" s="11"/>
      <c r="AKC75" s="11"/>
      <c r="AKD75" s="11"/>
      <c r="AKE75" s="11"/>
      <c r="AKF75" s="11"/>
      <c r="AKG75" s="11"/>
      <c r="AKH75" s="11"/>
      <c r="AKI75" s="11"/>
      <c r="AKJ75" s="11"/>
      <c r="AKK75" s="11"/>
      <c r="AKL75" s="11"/>
      <c r="AKM75" s="11"/>
      <c r="AKN75" s="11"/>
      <c r="AKO75" s="11"/>
      <c r="AKP75" s="11"/>
      <c r="AKQ75" s="11"/>
      <c r="AKR75" s="11"/>
      <c r="AKS75" s="11"/>
      <c r="AKT75" s="11"/>
      <c r="AKU75" s="11"/>
      <c r="AKV75" s="11"/>
      <c r="AKW75" s="11"/>
      <c r="AKX75" s="11"/>
      <c r="AKY75" s="11"/>
      <c r="AKZ75" s="11"/>
      <c r="ALA75" s="11"/>
      <c r="ALB75" s="11"/>
      <c r="ALC75" s="11"/>
      <c r="ALD75" s="11"/>
      <c r="ALE75" s="11"/>
      <c r="ALF75" s="11"/>
      <c r="ALG75" s="11"/>
      <c r="ALH75" s="11"/>
      <c r="ALI75" s="11"/>
      <c r="ALJ75" s="11"/>
      <c r="ALK75" s="11"/>
      <c r="ALL75" s="11"/>
      <c r="ALM75" s="11"/>
      <c r="ALN75" s="11"/>
      <c r="ALO75" s="11"/>
      <c r="ALP75" s="11"/>
      <c r="ALQ75" s="11"/>
      <c r="ALR75" s="11"/>
      <c r="ALS75" s="11"/>
      <c r="ALT75" s="11"/>
      <c r="ALU75" s="11"/>
      <c r="ALV75" s="11"/>
      <c r="ALW75" s="11"/>
      <c r="ALX75" s="11"/>
      <c r="ALY75" s="11"/>
      <c r="ALZ75" s="11"/>
      <c r="AMA75" s="11"/>
      <c r="AMB75" s="11"/>
      <c r="AMC75" s="11"/>
      <c r="AMD75" s="11"/>
      <c r="AME75" s="11"/>
      <c r="AMF75" s="11"/>
      <c r="AMG75" s="11"/>
      <c r="AMH75" s="11"/>
      <c r="AMI75" s="11"/>
      <c r="AMJ75" s="11"/>
      <c r="AMK75" s="11"/>
      <c r="AML75" s="11"/>
      <c r="AMM75" s="11"/>
      <c r="AMN75" s="11"/>
      <c r="AMO75" s="11"/>
      <c r="AMP75" s="11"/>
      <c r="AMQ75" s="11"/>
      <c r="AMR75" s="11"/>
      <c r="AMS75" s="11"/>
      <c r="AMT75" s="11"/>
      <c r="AMU75" s="11"/>
      <c r="AMV75" s="11"/>
      <c r="AMW75" s="11"/>
      <c r="AMX75" s="11"/>
      <c r="AMY75" s="11"/>
      <c r="AMZ75" s="11"/>
      <c r="ANA75" s="11"/>
      <c r="ANB75" s="11"/>
      <c r="ANC75" s="11"/>
      <c r="AND75" s="11"/>
      <c r="ANE75" s="11"/>
      <c r="ANF75" s="11"/>
      <c r="ANG75" s="11"/>
      <c r="ANH75" s="11"/>
      <c r="ANI75" s="11"/>
      <c r="ANJ75" s="11"/>
      <c r="ANK75" s="11"/>
      <c r="ANL75" s="11"/>
      <c r="ANM75" s="11"/>
      <c r="ANN75" s="11"/>
      <c r="ANO75" s="11"/>
      <c r="ANP75" s="11"/>
      <c r="ANQ75" s="11"/>
      <c r="ANR75" s="11"/>
      <c r="ANS75" s="11"/>
      <c r="ANT75" s="11"/>
      <c r="ANU75" s="11"/>
      <c r="ANV75" s="11"/>
      <c r="ANW75" s="11"/>
      <c r="ANX75" s="11"/>
      <c r="ANY75" s="11"/>
      <c r="ANZ75" s="11"/>
      <c r="AOA75" s="11"/>
      <c r="AOB75" s="11"/>
      <c r="AOC75" s="11"/>
      <c r="AOD75" s="11"/>
      <c r="AOE75" s="11"/>
      <c r="AOF75" s="11"/>
      <c r="AOG75" s="11"/>
      <c r="AOH75" s="11"/>
      <c r="AOI75" s="11"/>
      <c r="AOJ75" s="11"/>
      <c r="AOK75" s="11"/>
      <c r="AOL75" s="11"/>
      <c r="AOM75" s="11"/>
      <c r="AON75" s="11"/>
      <c r="AOO75" s="11"/>
      <c r="AOP75" s="11"/>
      <c r="AOQ75" s="11"/>
      <c r="AOR75" s="11"/>
      <c r="AOS75" s="11"/>
      <c r="AOT75" s="11"/>
      <c r="AOU75" s="11"/>
      <c r="AOV75" s="11"/>
      <c r="AOW75" s="11"/>
      <c r="AOX75" s="11"/>
      <c r="AOY75" s="11"/>
      <c r="AOZ75" s="11"/>
      <c r="APA75" s="11"/>
      <c r="APB75" s="11"/>
      <c r="APC75" s="11"/>
      <c r="APD75" s="11"/>
      <c r="APE75" s="11"/>
      <c r="APF75" s="11"/>
      <c r="APG75" s="11"/>
      <c r="APH75" s="11"/>
      <c r="API75" s="11"/>
      <c r="APJ75" s="11"/>
      <c r="APK75" s="11"/>
      <c r="APL75" s="11"/>
      <c r="APM75" s="11"/>
      <c r="APN75" s="11"/>
      <c r="APO75" s="11"/>
      <c r="APP75" s="11"/>
      <c r="APQ75" s="11"/>
      <c r="APR75" s="11"/>
      <c r="APS75" s="11"/>
      <c r="APT75" s="11"/>
      <c r="APU75" s="11"/>
      <c r="APV75" s="11"/>
      <c r="APW75" s="11"/>
      <c r="APX75" s="11"/>
      <c r="APY75" s="11"/>
      <c r="APZ75" s="11"/>
      <c r="AQA75" s="11"/>
      <c r="AQB75" s="11"/>
      <c r="AQC75" s="11"/>
      <c r="AQD75" s="11"/>
      <c r="AQE75" s="11"/>
      <c r="AQF75" s="11"/>
      <c r="AQG75" s="11"/>
      <c r="AQH75" s="11"/>
      <c r="AQI75" s="11"/>
      <c r="AQJ75" s="11"/>
      <c r="AQK75" s="11"/>
      <c r="AQL75" s="11"/>
      <c r="AQM75" s="11"/>
      <c r="AQN75" s="11"/>
      <c r="AQO75" s="11"/>
      <c r="AQP75" s="11"/>
      <c r="AQQ75" s="11"/>
      <c r="AQR75" s="11"/>
      <c r="AQS75" s="11"/>
      <c r="AQT75" s="11"/>
      <c r="AQU75" s="11"/>
      <c r="AQV75" s="11"/>
      <c r="AQW75" s="11"/>
      <c r="AQX75" s="11"/>
      <c r="AQY75" s="11"/>
      <c r="AQZ75" s="11"/>
      <c r="ARA75" s="11"/>
      <c r="ARB75" s="11"/>
      <c r="ARC75" s="11"/>
      <c r="ARD75" s="11"/>
      <c r="ARE75" s="11"/>
      <c r="ARF75" s="11"/>
      <c r="ARG75" s="11"/>
      <c r="ARH75" s="11"/>
      <c r="ARI75" s="11"/>
      <c r="ARJ75" s="11"/>
      <c r="ARK75" s="11"/>
      <c r="ARL75" s="11"/>
      <c r="ARM75" s="11"/>
      <c r="ARN75" s="11"/>
      <c r="ARO75" s="11"/>
      <c r="ARP75" s="11"/>
      <c r="ARQ75" s="11"/>
      <c r="ARR75" s="11"/>
      <c r="ARS75" s="11"/>
      <c r="ART75" s="11"/>
      <c r="ARU75" s="11"/>
      <c r="ARV75" s="11"/>
      <c r="ARW75" s="11"/>
      <c r="ARX75" s="11"/>
      <c r="ARY75" s="11"/>
      <c r="ARZ75" s="11"/>
      <c r="ASA75" s="11"/>
      <c r="ASB75" s="11"/>
      <c r="ASC75" s="11"/>
      <c r="ASD75" s="11"/>
      <c r="ASE75" s="11"/>
      <c r="ASF75" s="11"/>
      <c r="ASG75" s="11"/>
      <c r="ASH75" s="11"/>
      <c r="ASI75" s="11"/>
      <c r="ASJ75" s="11"/>
      <c r="ASK75" s="11"/>
      <c r="ASL75" s="11"/>
      <c r="ASM75" s="11"/>
      <c r="ASN75" s="11"/>
      <c r="ASO75" s="11"/>
      <c r="ASP75" s="11"/>
      <c r="ASQ75" s="11"/>
      <c r="ASR75" s="11"/>
      <c r="ASS75" s="11"/>
      <c r="AST75" s="11"/>
      <c r="ASU75" s="11"/>
      <c r="ASV75" s="11"/>
      <c r="ASW75" s="11"/>
      <c r="ASX75" s="11"/>
      <c r="ASY75" s="11"/>
      <c r="ASZ75" s="11"/>
      <c r="ATA75" s="11"/>
      <c r="ATB75" s="11"/>
      <c r="ATC75" s="11"/>
      <c r="ATD75" s="11"/>
      <c r="ATE75" s="11"/>
      <c r="ATF75" s="11"/>
      <c r="ATG75" s="11"/>
      <c r="ATH75" s="11"/>
      <c r="ATI75" s="11"/>
      <c r="ATJ75" s="11"/>
      <c r="ATK75" s="11"/>
      <c r="ATL75" s="11"/>
      <c r="ATM75" s="11"/>
      <c r="ATN75" s="11"/>
      <c r="ATO75" s="11"/>
      <c r="ATP75" s="11"/>
      <c r="ATQ75" s="11"/>
      <c r="ATR75" s="11"/>
      <c r="ATS75" s="11"/>
      <c r="ATT75" s="11"/>
      <c r="ATU75" s="11"/>
      <c r="ATV75" s="11"/>
      <c r="ATW75" s="11"/>
      <c r="ATX75" s="11"/>
      <c r="ATY75" s="11"/>
      <c r="ATZ75" s="11"/>
      <c r="AUA75" s="11"/>
      <c r="AUB75" s="11"/>
      <c r="AUC75" s="11"/>
      <c r="AUD75" s="11"/>
      <c r="AUE75" s="11"/>
      <c r="AUF75" s="11"/>
      <c r="AUG75" s="11"/>
      <c r="AUH75" s="11"/>
      <c r="AUI75" s="11"/>
      <c r="AUJ75" s="11"/>
      <c r="AUK75" s="11"/>
      <c r="AUL75" s="11"/>
      <c r="AUM75" s="11"/>
      <c r="AUN75" s="11"/>
      <c r="AUO75" s="11"/>
      <c r="AUP75" s="11"/>
      <c r="AUQ75" s="11"/>
      <c r="AUR75" s="11"/>
      <c r="AUS75" s="11"/>
      <c r="AUT75" s="11"/>
      <c r="AUU75" s="11"/>
      <c r="AUV75" s="11"/>
      <c r="AUW75" s="11"/>
      <c r="AUX75" s="11"/>
      <c r="AUY75" s="11"/>
      <c r="AUZ75" s="11"/>
      <c r="AVA75" s="11"/>
      <c r="AVB75" s="11"/>
      <c r="AVC75" s="11"/>
      <c r="AVD75" s="11"/>
      <c r="AVE75" s="11"/>
      <c r="AVF75" s="11"/>
      <c r="AVG75" s="11"/>
      <c r="AVH75" s="11"/>
      <c r="AVI75" s="11"/>
      <c r="AVJ75" s="11"/>
      <c r="AVK75" s="11"/>
      <c r="AVL75" s="11"/>
      <c r="AVM75" s="11"/>
      <c r="AVN75" s="11"/>
      <c r="AVO75" s="11"/>
      <c r="AVP75" s="11"/>
      <c r="AVQ75" s="11"/>
      <c r="AVR75" s="11"/>
      <c r="AVS75" s="11"/>
      <c r="AVT75" s="11"/>
      <c r="AVU75" s="11"/>
      <c r="AVV75" s="11"/>
      <c r="AVW75" s="11"/>
      <c r="AVX75" s="11"/>
      <c r="AVY75" s="11"/>
      <c r="AVZ75" s="11"/>
      <c r="AWA75" s="11"/>
      <c r="AWB75" s="11"/>
      <c r="AWC75" s="11"/>
      <c r="AWD75" s="11"/>
      <c r="AWE75" s="11"/>
      <c r="AWF75" s="11"/>
      <c r="AWG75" s="11"/>
      <c r="AWH75" s="11"/>
      <c r="AWI75" s="11"/>
      <c r="AWJ75" s="11"/>
      <c r="AWK75" s="11"/>
      <c r="AWL75" s="11"/>
      <c r="AWM75" s="11"/>
      <c r="AWN75" s="11"/>
      <c r="AWO75" s="11"/>
      <c r="AWP75" s="11"/>
      <c r="AWQ75" s="11"/>
      <c r="AWR75" s="11"/>
      <c r="AWS75" s="11"/>
      <c r="AWT75" s="11"/>
      <c r="AWU75" s="11"/>
      <c r="AWV75" s="11"/>
      <c r="AWW75" s="11"/>
      <c r="AWX75" s="11"/>
      <c r="AWY75" s="11"/>
      <c r="AWZ75" s="11"/>
      <c r="AXA75" s="11"/>
      <c r="AXB75" s="11"/>
      <c r="AXC75" s="11"/>
      <c r="AXD75" s="11"/>
      <c r="AXE75" s="11"/>
      <c r="AXF75" s="11"/>
      <c r="AXG75" s="11"/>
      <c r="AXH75" s="11"/>
      <c r="AXI75" s="11"/>
      <c r="AXJ75" s="11"/>
      <c r="AXK75" s="11"/>
      <c r="AXL75" s="11"/>
      <c r="AXM75" s="11"/>
      <c r="AXN75" s="11"/>
      <c r="AXO75" s="11"/>
      <c r="AXP75" s="11"/>
      <c r="AXQ75" s="11"/>
      <c r="AXR75" s="11"/>
      <c r="AXS75" s="11"/>
      <c r="AXT75" s="11"/>
      <c r="AXU75" s="11"/>
      <c r="AXV75" s="11"/>
      <c r="AXW75" s="11"/>
      <c r="AXX75" s="11"/>
      <c r="AXY75" s="11"/>
      <c r="AXZ75" s="11"/>
      <c r="AYA75" s="11"/>
      <c r="AYB75" s="11"/>
      <c r="AYC75" s="11"/>
      <c r="AYD75" s="11"/>
      <c r="AYE75" s="11"/>
      <c r="AYF75" s="11"/>
      <c r="AYG75" s="11"/>
      <c r="AYH75" s="11"/>
      <c r="AYI75" s="11"/>
      <c r="AYJ75" s="11"/>
      <c r="AYK75" s="11"/>
      <c r="AYL75" s="11"/>
      <c r="AYM75" s="11"/>
      <c r="AYN75" s="11"/>
      <c r="AYO75" s="11"/>
      <c r="AYP75" s="11"/>
      <c r="AYQ75" s="11"/>
      <c r="AYR75" s="11"/>
      <c r="AYS75" s="11"/>
      <c r="AYT75" s="11"/>
      <c r="AYU75" s="11"/>
      <c r="AYV75" s="11"/>
      <c r="AYW75" s="11"/>
      <c r="AYX75" s="11"/>
      <c r="AYY75" s="11"/>
      <c r="AYZ75" s="11"/>
      <c r="AZA75" s="11"/>
      <c r="AZB75" s="11"/>
      <c r="AZC75" s="11"/>
      <c r="AZD75" s="11"/>
      <c r="AZE75" s="11"/>
      <c r="AZF75" s="11"/>
      <c r="AZG75" s="11"/>
      <c r="AZH75" s="11"/>
      <c r="AZI75" s="11"/>
      <c r="AZJ75" s="11"/>
      <c r="AZK75" s="11"/>
      <c r="AZL75" s="11"/>
      <c r="AZM75" s="11"/>
      <c r="AZN75" s="11"/>
      <c r="AZO75" s="11"/>
      <c r="AZP75" s="11"/>
      <c r="AZQ75" s="11"/>
      <c r="AZR75" s="11"/>
      <c r="AZS75" s="11"/>
      <c r="AZT75" s="11"/>
      <c r="AZU75" s="11"/>
      <c r="AZV75" s="11"/>
      <c r="AZW75" s="11"/>
      <c r="AZX75" s="11"/>
      <c r="AZY75" s="11"/>
      <c r="AZZ75" s="11"/>
      <c r="BAA75" s="11"/>
      <c r="BAB75" s="11"/>
      <c r="BAC75" s="11"/>
      <c r="BAD75" s="11"/>
      <c r="BAE75" s="11"/>
      <c r="BAF75" s="11"/>
      <c r="BAG75" s="11"/>
      <c r="BAH75" s="11"/>
      <c r="BAI75" s="11"/>
      <c r="BAJ75" s="11"/>
      <c r="BAK75" s="11"/>
      <c r="BAL75" s="11"/>
      <c r="BAM75" s="11"/>
      <c r="BAN75" s="11"/>
      <c r="BAO75" s="11"/>
      <c r="BAP75" s="11"/>
      <c r="BAQ75" s="11"/>
      <c r="BAR75" s="11"/>
      <c r="BAS75" s="11"/>
      <c r="BAT75" s="11"/>
      <c r="BAU75" s="11"/>
      <c r="BAV75" s="11"/>
      <c r="BAW75" s="11"/>
      <c r="BAX75" s="11"/>
      <c r="BAY75" s="11"/>
      <c r="BAZ75" s="11"/>
      <c r="BBA75" s="11"/>
      <c r="BBB75" s="11"/>
      <c r="BBC75" s="11"/>
      <c r="BBD75" s="11"/>
      <c r="BBE75" s="11"/>
      <c r="BBF75" s="11"/>
      <c r="BBG75" s="11"/>
      <c r="BBH75" s="11"/>
      <c r="BBI75" s="11"/>
      <c r="BBJ75" s="11"/>
      <c r="BBK75" s="11"/>
      <c r="BBL75" s="11"/>
      <c r="BBM75" s="11"/>
      <c r="BBN75" s="11"/>
      <c r="BBO75" s="11"/>
      <c r="BBP75" s="11"/>
      <c r="BBQ75" s="11"/>
      <c r="BBR75" s="11"/>
      <c r="BBS75" s="11"/>
      <c r="BBT75" s="11"/>
      <c r="BBU75" s="11"/>
      <c r="BBV75" s="11"/>
      <c r="BBW75" s="11"/>
      <c r="BBX75" s="11"/>
      <c r="BBY75" s="11"/>
      <c r="BBZ75" s="11"/>
      <c r="BCA75" s="11"/>
      <c r="BCB75" s="11"/>
      <c r="BCC75" s="11"/>
      <c r="BCD75" s="11"/>
      <c r="BCE75" s="11"/>
      <c r="BCF75" s="11"/>
      <c r="BCG75" s="11"/>
      <c r="BCH75" s="11"/>
      <c r="BCI75" s="11"/>
      <c r="BCJ75" s="11"/>
      <c r="BCK75" s="11"/>
      <c r="BCL75" s="11"/>
      <c r="BCM75" s="11"/>
      <c r="BCN75" s="11"/>
      <c r="BCO75" s="11"/>
      <c r="BCP75" s="11"/>
      <c r="BCQ75" s="11"/>
      <c r="BCR75" s="11"/>
      <c r="BCS75" s="11"/>
      <c r="BCT75" s="11"/>
      <c r="BCU75" s="11"/>
      <c r="BCV75" s="11"/>
      <c r="BCW75" s="11"/>
      <c r="BCX75" s="11"/>
      <c r="BCY75" s="11"/>
      <c r="BCZ75" s="11"/>
      <c r="BDA75" s="11"/>
      <c r="BDB75" s="11"/>
      <c r="BDC75" s="11"/>
      <c r="BDD75" s="11"/>
      <c r="BDE75" s="11"/>
      <c r="BDF75" s="11"/>
      <c r="BDG75" s="11"/>
      <c r="BDH75" s="11"/>
      <c r="BDI75" s="11"/>
      <c r="BDJ75" s="11"/>
      <c r="BDK75" s="11"/>
      <c r="BDL75" s="11"/>
      <c r="BDM75" s="11"/>
      <c r="BDN75" s="11"/>
      <c r="BDO75" s="11"/>
      <c r="BDP75" s="11"/>
      <c r="BDQ75" s="11"/>
      <c r="BDR75" s="11"/>
      <c r="BDS75" s="11"/>
      <c r="BDT75" s="11"/>
      <c r="BDU75" s="11"/>
      <c r="BDV75" s="11"/>
      <c r="BDW75" s="11"/>
      <c r="BDX75" s="11"/>
      <c r="BDY75" s="11"/>
      <c r="BDZ75" s="11"/>
      <c r="BEA75" s="11"/>
      <c r="BEB75" s="11"/>
      <c r="BEC75" s="11"/>
      <c r="BED75" s="11"/>
      <c r="BEE75" s="11"/>
      <c r="BEF75" s="11"/>
      <c r="BEG75" s="11"/>
      <c r="BEH75" s="11"/>
      <c r="BEI75" s="11"/>
      <c r="BEJ75" s="11"/>
      <c r="BEK75" s="11"/>
      <c r="BEL75" s="11"/>
      <c r="BEM75" s="11"/>
      <c r="BEN75" s="11"/>
      <c r="BEO75" s="11"/>
      <c r="BEP75" s="11"/>
      <c r="BEQ75" s="11"/>
      <c r="BER75" s="11"/>
      <c r="BES75" s="11"/>
      <c r="BET75" s="11"/>
      <c r="BEU75" s="11"/>
      <c r="BEV75" s="11"/>
      <c r="BEW75" s="11"/>
      <c r="BEX75" s="11"/>
      <c r="BEY75" s="11"/>
      <c r="BEZ75" s="11"/>
      <c r="BFA75" s="11"/>
      <c r="BFB75" s="11"/>
      <c r="BFC75" s="11"/>
      <c r="BFD75" s="11"/>
      <c r="BFE75" s="11"/>
      <c r="BFF75" s="11"/>
      <c r="BFG75" s="11"/>
      <c r="BFH75" s="11"/>
      <c r="BFI75" s="11"/>
      <c r="BFJ75" s="11"/>
      <c r="BFK75" s="11"/>
      <c r="BFL75" s="11"/>
      <c r="BFM75" s="11"/>
      <c r="BFN75" s="11"/>
      <c r="BFO75" s="11"/>
      <c r="BFP75" s="11"/>
      <c r="BFQ75" s="11"/>
      <c r="BFR75" s="11"/>
      <c r="BFS75" s="11"/>
      <c r="BFT75" s="11"/>
      <c r="BFU75" s="11"/>
      <c r="BFV75" s="11"/>
      <c r="BFW75" s="11"/>
      <c r="BFX75" s="11"/>
      <c r="BFY75" s="11"/>
      <c r="BFZ75" s="11"/>
      <c r="BGA75" s="11"/>
      <c r="BGB75" s="11"/>
      <c r="BGC75" s="11"/>
      <c r="BGD75" s="11"/>
      <c r="BGE75" s="11"/>
      <c r="BGF75" s="11"/>
      <c r="BGG75" s="11"/>
      <c r="BGH75" s="11"/>
      <c r="BGI75" s="11"/>
      <c r="BGJ75" s="11"/>
      <c r="BGK75" s="11"/>
      <c r="BGL75" s="11"/>
      <c r="BGM75" s="11"/>
      <c r="BGN75" s="11"/>
      <c r="BGO75" s="11"/>
      <c r="BGP75" s="11"/>
      <c r="BGQ75" s="11"/>
      <c r="BGR75" s="11"/>
      <c r="BGS75" s="11"/>
      <c r="BGT75" s="11"/>
      <c r="BGU75" s="11"/>
      <c r="BGV75" s="11"/>
      <c r="BGW75" s="11"/>
      <c r="BGX75" s="11"/>
      <c r="BGY75" s="11"/>
      <c r="BGZ75" s="11"/>
      <c r="BHA75" s="11"/>
      <c r="BHB75" s="11"/>
      <c r="BHC75" s="11"/>
      <c r="BHD75" s="11"/>
      <c r="BHE75" s="11"/>
      <c r="BHF75" s="11"/>
      <c r="BHG75" s="11"/>
      <c r="BHH75" s="11"/>
      <c r="BHI75" s="11"/>
      <c r="BHJ75" s="11"/>
      <c r="BHK75" s="11"/>
      <c r="BHL75" s="11"/>
      <c r="BHM75" s="11"/>
      <c r="BHN75" s="11"/>
      <c r="BHO75" s="11"/>
      <c r="BHP75" s="11"/>
      <c r="BHQ75" s="11"/>
      <c r="BHR75" s="11"/>
      <c r="BHS75" s="11"/>
      <c r="BHT75" s="11"/>
      <c r="BHU75" s="11"/>
      <c r="BHV75" s="11"/>
      <c r="BHW75" s="11"/>
      <c r="BHX75" s="11"/>
      <c r="BHY75" s="11"/>
      <c r="BHZ75" s="11"/>
      <c r="BIA75" s="11"/>
      <c r="BIB75" s="11"/>
      <c r="BIC75" s="11"/>
      <c r="BID75" s="11"/>
      <c r="BIE75" s="11"/>
      <c r="BIF75" s="11"/>
      <c r="BIG75" s="11"/>
      <c r="BIH75" s="11"/>
      <c r="BII75" s="11"/>
      <c r="BIJ75" s="11"/>
      <c r="BIK75" s="11"/>
      <c r="BIL75" s="11"/>
      <c r="BIM75" s="11"/>
      <c r="BIN75" s="11"/>
      <c r="BIO75" s="11"/>
      <c r="BIP75" s="11"/>
      <c r="BIQ75" s="11"/>
      <c r="BIR75" s="11"/>
      <c r="BIS75" s="11"/>
      <c r="BIT75" s="11"/>
      <c r="BIU75" s="11"/>
      <c r="BIV75" s="11"/>
      <c r="BIW75" s="11"/>
      <c r="BIX75" s="11"/>
      <c r="BIY75" s="11"/>
      <c r="BIZ75" s="11"/>
      <c r="BJA75" s="11"/>
      <c r="BJB75" s="11"/>
      <c r="BJC75" s="11"/>
      <c r="BJD75" s="11"/>
      <c r="BJE75" s="11"/>
      <c r="BJF75" s="11"/>
      <c r="BJG75" s="11"/>
      <c r="BJH75" s="11"/>
      <c r="BJI75" s="11"/>
      <c r="BJJ75" s="11"/>
      <c r="BJK75" s="11"/>
      <c r="BJL75" s="11"/>
      <c r="BJM75" s="11"/>
      <c r="BJN75" s="11"/>
      <c r="BJO75" s="11"/>
      <c r="BJP75" s="11"/>
      <c r="BJQ75" s="11"/>
      <c r="BJR75" s="11"/>
      <c r="BJS75" s="11"/>
      <c r="BJT75" s="11"/>
      <c r="BJU75" s="11"/>
      <c r="BJV75" s="11"/>
      <c r="BJW75" s="11"/>
      <c r="BJX75" s="11"/>
      <c r="BJY75" s="11"/>
      <c r="BJZ75" s="11"/>
      <c r="BKA75" s="11"/>
      <c r="BKB75" s="11"/>
      <c r="BKC75" s="11"/>
      <c r="BKD75" s="11"/>
      <c r="BKE75" s="11"/>
      <c r="BKF75" s="11"/>
      <c r="BKG75" s="11"/>
      <c r="BKH75" s="11"/>
      <c r="BKI75" s="11"/>
      <c r="BKJ75" s="11"/>
      <c r="BKK75" s="11"/>
      <c r="BKL75" s="11"/>
      <c r="BKM75" s="11"/>
      <c r="BKN75" s="11"/>
      <c r="BKO75" s="11"/>
      <c r="BKP75" s="11"/>
      <c r="BKQ75" s="11"/>
      <c r="BKR75" s="11"/>
      <c r="BKS75" s="11"/>
      <c r="BKT75" s="11"/>
      <c r="BKU75" s="11"/>
      <c r="BKV75" s="11"/>
      <c r="BKW75" s="11"/>
      <c r="BKX75" s="11"/>
      <c r="BKY75" s="11"/>
      <c r="BKZ75" s="11"/>
      <c r="BLA75" s="11"/>
      <c r="BLB75" s="11"/>
      <c r="BLC75" s="11"/>
      <c r="BLD75" s="11"/>
      <c r="BLE75" s="11"/>
      <c r="BLF75" s="11"/>
      <c r="BLG75" s="11"/>
      <c r="BLH75" s="11"/>
      <c r="BLI75" s="11"/>
      <c r="BLJ75" s="11"/>
      <c r="BLK75" s="11"/>
      <c r="BLL75" s="11"/>
      <c r="BLM75" s="11"/>
      <c r="BLN75" s="11"/>
      <c r="BLO75" s="11"/>
      <c r="BLP75" s="11"/>
      <c r="BLQ75" s="11"/>
      <c r="BLR75" s="11"/>
      <c r="BLS75" s="11"/>
      <c r="BLT75" s="11"/>
      <c r="BLU75" s="11"/>
      <c r="BLV75" s="11"/>
      <c r="BLW75" s="11"/>
      <c r="BLX75" s="11"/>
      <c r="BLY75" s="11"/>
      <c r="BLZ75" s="11"/>
      <c r="BMA75" s="11"/>
      <c r="BMB75" s="11"/>
      <c r="BMC75" s="11"/>
      <c r="BMD75" s="11"/>
      <c r="BME75" s="11"/>
      <c r="BMF75" s="11"/>
      <c r="BMG75" s="11"/>
      <c r="BMH75" s="11"/>
      <c r="BMI75" s="11"/>
      <c r="BMJ75" s="11"/>
      <c r="BMK75" s="11"/>
      <c r="BML75" s="11"/>
      <c r="BMM75" s="11"/>
      <c r="BMN75" s="11"/>
      <c r="BMO75" s="11"/>
      <c r="BMP75" s="11"/>
      <c r="BMQ75" s="11"/>
      <c r="BMR75" s="11"/>
      <c r="BMS75" s="11"/>
      <c r="BMT75" s="11"/>
      <c r="BMU75" s="11"/>
      <c r="BMV75" s="11"/>
      <c r="BMW75" s="11"/>
      <c r="BMX75" s="11"/>
      <c r="BMY75" s="11"/>
      <c r="BMZ75" s="11"/>
      <c r="BNA75" s="11"/>
      <c r="BNB75" s="11"/>
      <c r="BNC75" s="11"/>
      <c r="BND75" s="11"/>
      <c r="BNE75" s="11"/>
      <c r="BNF75" s="11"/>
      <c r="BNG75" s="11"/>
      <c r="BNH75" s="11"/>
      <c r="BNI75" s="11"/>
      <c r="BNJ75" s="11"/>
      <c r="BNK75" s="11"/>
      <c r="BNL75" s="11"/>
      <c r="BNM75" s="11"/>
      <c r="BNN75" s="11"/>
      <c r="BNO75" s="11"/>
      <c r="BNP75" s="11"/>
      <c r="BNQ75" s="11"/>
      <c r="BNR75" s="11"/>
      <c r="BNS75" s="11"/>
      <c r="BNT75" s="11"/>
      <c r="BNU75" s="11"/>
      <c r="BNV75" s="11"/>
      <c r="BNW75" s="11"/>
      <c r="BNX75" s="11"/>
      <c r="BNY75" s="11"/>
      <c r="BNZ75" s="11"/>
      <c r="BOA75" s="11"/>
      <c r="BOB75" s="11"/>
      <c r="BOC75" s="11"/>
      <c r="BOD75" s="11"/>
      <c r="BOE75" s="11"/>
      <c r="BOF75" s="11"/>
      <c r="BOG75" s="11"/>
      <c r="BOH75" s="11"/>
      <c r="BOI75" s="11"/>
      <c r="BOJ75" s="11"/>
      <c r="BOK75" s="11"/>
      <c r="BOL75" s="11"/>
      <c r="BOM75" s="11"/>
      <c r="BON75" s="11"/>
      <c r="BOO75" s="11"/>
      <c r="BOP75" s="11"/>
      <c r="BOQ75" s="11"/>
      <c r="BOR75" s="11"/>
      <c r="BOS75" s="11"/>
      <c r="BOT75" s="11"/>
      <c r="BOU75" s="11"/>
      <c r="BOV75" s="11"/>
      <c r="BOW75" s="11"/>
      <c r="BOX75" s="11"/>
      <c r="BOY75" s="11"/>
      <c r="BOZ75" s="11"/>
      <c r="BPA75" s="11"/>
      <c r="BPB75" s="11"/>
      <c r="BPC75" s="11"/>
      <c r="BPD75" s="11"/>
      <c r="BPE75" s="11"/>
      <c r="BPF75" s="11"/>
      <c r="BPG75" s="11"/>
      <c r="BPH75" s="11"/>
      <c r="BPI75" s="11"/>
      <c r="BPJ75" s="11"/>
      <c r="BPK75" s="11"/>
      <c r="BPL75" s="11"/>
      <c r="BPM75" s="11"/>
      <c r="BPN75" s="11"/>
      <c r="BPO75" s="11"/>
      <c r="BPP75" s="11"/>
      <c r="BPQ75" s="11"/>
      <c r="BPR75" s="11"/>
      <c r="BPS75" s="11"/>
      <c r="BPT75" s="11"/>
      <c r="BPU75" s="11"/>
      <c r="BPV75" s="11"/>
      <c r="BPW75" s="11"/>
      <c r="BPX75" s="11"/>
      <c r="BPY75" s="11"/>
      <c r="BPZ75" s="11"/>
      <c r="BQA75" s="11"/>
      <c r="BQB75" s="11"/>
      <c r="BQC75" s="11"/>
      <c r="BQD75" s="11"/>
      <c r="BQE75" s="11"/>
      <c r="BQF75" s="11"/>
      <c r="BQG75" s="11"/>
      <c r="BQH75" s="11"/>
      <c r="BQI75" s="11"/>
      <c r="BQJ75" s="11"/>
      <c r="BQK75" s="11"/>
      <c r="BQL75" s="11"/>
      <c r="BQM75" s="11"/>
      <c r="BQN75" s="11"/>
      <c r="BQO75" s="11"/>
      <c r="BQP75" s="11"/>
      <c r="BQQ75" s="11"/>
      <c r="BQR75" s="11"/>
      <c r="BQS75" s="11"/>
      <c r="BQT75" s="11"/>
      <c r="BQU75" s="11"/>
      <c r="BQV75" s="11"/>
      <c r="BQW75" s="11"/>
      <c r="BQX75" s="11"/>
      <c r="BQY75" s="11"/>
      <c r="BQZ75" s="11"/>
      <c r="BRA75" s="11"/>
      <c r="BRB75" s="11"/>
      <c r="BRC75" s="11"/>
      <c r="BRD75" s="11"/>
      <c r="BRE75" s="11"/>
      <c r="BRF75" s="11"/>
      <c r="BRG75" s="11"/>
      <c r="BRH75" s="11"/>
      <c r="BRI75" s="11"/>
      <c r="BRJ75" s="11"/>
      <c r="BRK75" s="11"/>
      <c r="BRL75" s="11"/>
      <c r="BRM75" s="11"/>
      <c r="BRN75" s="11"/>
      <c r="BRO75" s="11"/>
      <c r="BRP75" s="11"/>
      <c r="BRQ75" s="11"/>
      <c r="BRR75" s="11"/>
      <c r="BRS75" s="11"/>
      <c r="BRT75" s="11"/>
      <c r="BRU75" s="11"/>
      <c r="BRV75" s="11"/>
      <c r="BRW75" s="11"/>
      <c r="BRX75" s="11"/>
      <c r="BRY75" s="11"/>
      <c r="BRZ75" s="11"/>
      <c r="BSA75" s="11"/>
      <c r="BSB75" s="11"/>
      <c r="BSC75" s="11"/>
      <c r="BSD75" s="11"/>
      <c r="BSE75" s="11"/>
      <c r="BSF75" s="11"/>
      <c r="BSG75" s="11"/>
      <c r="BSH75" s="11"/>
      <c r="BSI75" s="11"/>
      <c r="BSJ75" s="11"/>
      <c r="BSK75" s="11"/>
      <c r="BSL75" s="11"/>
      <c r="BSM75" s="11"/>
      <c r="BSN75" s="11"/>
      <c r="BSO75" s="11"/>
      <c r="BSP75" s="11"/>
      <c r="BSQ75" s="11"/>
      <c r="BSR75" s="11"/>
      <c r="BSS75" s="11"/>
      <c r="BST75" s="11"/>
      <c r="BSU75" s="11"/>
      <c r="BSV75" s="11"/>
      <c r="BSW75" s="11"/>
      <c r="BSX75" s="11"/>
      <c r="BSY75" s="11"/>
      <c r="BSZ75" s="11"/>
      <c r="BTA75" s="11"/>
      <c r="BTB75" s="11"/>
      <c r="BTC75" s="11"/>
      <c r="BTD75" s="11"/>
      <c r="BTE75" s="11"/>
      <c r="BTF75" s="11"/>
      <c r="BTG75" s="11"/>
      <c r="BTH75" s="11"/>
      <c r="BTI75" s="11"/>
      <c r="BTJ75" s="11"/>
      <c r="BTK75" s="11"/>
      <c r="BTL75" s="11"/>
      <c r="BTM75" s="11"/>
      <c r="BTN75" s="11"/>
      <c r="BTO75" s="11"/>
      <c r="BTP75" s="11"/>
      <c r="BTQ75" s="11"/>
      <c r="BTR75" s="11"/>
      <c r="BTS75" s="11"/>
      <c r="BTT75" s="11"/>
      <c r="BTU75" s="11"/>
      <c r="BTV75" s="11"/>
      <c r="BTW75" s="11"/>
      <c r="BTX75" s="11"/>
      <c r="BTY75" s="11"/>
      <c r="BTZ75" s="11"/>
      <c r="BUA75" s="11"/>
      <c r="BUB75" s="11"/>
      <c r="BUC75" s="11"/>
      <c r="BUD75" s="11"/>
      <c r="BUE75" s="11"/>
      <c r="BUF75" s="11"/>
      <c r="BUG75" s="11"/>
      <c r="BUH75" s="11"/>
      <c r="BUI75" s="11"/>
      <c r="BUJ75" s="11"/>
      <c r="BUK75" s="11"/>
      <c r="BUL75" s="11"/>
      <c r="BUM75" s="11"/>
      <c r="BUN75" s="11"/>
      <c r="BUO75" s="11"/>
      <c r="BUP75" s="11"/>
      <c r="BUQ75" s="11"/>
      <c r="BUR75" s="11"/>
      <c r="BUS75" s="11"/>
      <c r="BUT75" s="11"/>
      <c r="BUU75" s="11"/>
      <c r="BUV75" s="11"/>
      <c r="BUW75" s="11"/>
      <c r="BUX75" s="11"/>
      <c r="BUY75" s="11"/>
      <c r="BUZ75" s="11"/>
      <c r="BVA75" s="11"/>
      <c r="BVB75" s="11"/>
      <c r="BVC75" s="11"/>
      <c r="BVD75" s="11"/>
      <c r="BVE75" s="11"/>
      <c r="BVF75" s="11"/>
      <c r="BVG75" s="11"/>
      <c r="BVH75" s="11"/>
      <c r="BVI75" s="11"/>
      <c r="BVJ75" s="11"/>
      <c r="BVK75" s="11"/>
      <c r="BVL75" s="11"/>
      <c r="BVM75" s="11"/>
      <c r="BVN75" s="11"/>
      <c r="BVO75" s="11"/>
      <c r="BVP75" s="11"/>
      <c r="BVQ75" s="11"/>
      <c r="BVR75" s="11"/>
      <c r="BVS75" s="11"/>
      <c r="BVT75" s="11"/>
      <c r="BVU75" s="11"/>
      <c r="BVV75" s="11"/>
      <c r="BVW75" s="11"/>
      <c r="BVX75" s="11"/>
      <c r="BVY75" s="11"/>
      <c r="BVZ75" s="11"/>
      <c r="BWA75" s="11"/>
      <c r="BWB75" s="11"/>
      <c r="BWC75" s="11"/>
      <c r="BWD75" s="11"/>
      <c r="BWE75" s="11"/>
      <c r="BWF75" s="11"/>
      <c r="BWG75" s="11"/>
      <c r="BWH75" s="11"/>
      <c r="BWI75" s="11"/>
      <c r="BWJ75" s="11"/>
      <c r="BWK75" s="11"/>
      <c r="BWL75" s="11"/>
      <c r="BWM75" s="11"/>
      <c r="BWN75" s="11"/>
      <c r="BWO75" s="11"/>
      <c r="BWP75" s="11"/>
      <c r="BWQ75" s="11"/>
      <c r="BWR75" s="11"/>
      <c r="BWS75" s="11"/>
      <c r="BWT75" s="11"/>
      <c r="BWU75" s="11"/>
      <c r="BWV75" s="11"/>
      <c r="BWW75" s="11"/>
      <c r="BWX75" s="11"/>
      <c r="BWY75" s="11"/>
      <c r="BWZ75" s="11"/>
      <c r="BXA75" s="11"/>
      <c r="BXB75" s="11"/>
      <c r="BXC75" s="11"/>
      <c r="BXD75" s="11"/>
      <c r="BXE75" s="11"/>
      <c r="BXF75" s="11"/>
      <c r="BXG75" s="11"/>
      <c r="BXH75" s="11"/>
      <c r="BXI75" s="11"/>
      <c r="BXJ75" s="11"/>
      <c r="BXK75" s="11"/>
      <c r="BXL75" s="11"/>
      <c r="BXM75" s="11"/>
      <c r="BXN75" s="11"/>
      <c r="BXO75" s="11"/>
      <c r="BXP75" s="11"/>
      <c r="BXQ75" s="11"/>
      <c r="BXR75" s="11"/>
      <c r="BXS75" s="11"/>
      <c r="BXT75" s="11"/>
      <c r="BXU75" s="11"/>
      <c r="BXV75" s="11"/>
      <c r="BXW75" s="11"/>
      <c r="BXX75" s="11"/>
      <c r="BXY75" s="11"/>
      <c r="BXZ75" s="11"/>
      <c r="BYA75" s="11"/>
      <c r="BYB75" s="11"/>
      <c r="BYC75" s="11"/>
      <c r="BYD75" s="11"/>
      <c r="BYE75" s="11"/>
      <c r="BYF75" s="11"/>
      <c r="BYG75" s="11"/>
      <c r="BYH75" s="11"/>
      <c r="BYI75" s="11"/>
      <c r="BYJ75" s="11"/>
      <c r="BYK75" s="11"/>
      <c r="BYL75" s="11"/>
      <c r="BYM75" s="11"/>
      <c r="BYN75" s="11"/>
      <c r="BYO75" s="11"/>
      <c r="BYP75" s="11"/>
      <c r="BYQ75" s="11"/>
      <c r="BYR75" s="11"/>
      <c r="BYS75" s="11"/>
      <c r="BYT75" s="11"/>
      <c r="BYU75" s="11"/>
      <c r="BYV75" s="11"/>
      <c r="BYW75" s="11"/>
      <c r="BYX75" s="11"/>
      <c r="BYY75" s="11"/>
      <c r="BYZ75" s="11"/>
      <c r="BZA75" s="11"/>
      <c r="BZB75" s="11"/>
      <c r="BZC75" s="11"/>
      <c r="BZD75" s="11"/>
      <c r="BZE75" s="11"/>
      <c r="BZF75" s="11"/>
      <c r="BZG75" s="11"/>
      <c r="BZH75" s="11"/>
      <c r="BZI75" s="11"/>
      <c r="BZJ75" s="11"/>
      <c r="BZK75" s="11"/>
      <c r="BZL75" s="11"/>
      <c r="BZM75" s="11"/>
      <c r="BZN75" s="11"/>
      <c r="BZO75" s="11"/>
      <c r="BZP75" s="11"/>
      <c r="BZQ75" s="11"/>
      <c r="BZR75" s="11"/>
      <c r="BZS75" s="11"/>
      <c r="BZT75" s="11"/>
      <c r="BZU75" s="11"/>
      <c r="BZV75" s="11"/>
      <c r="BZW75" s="11"/>
      <c r="BZX75" s="11"/>
      <c r="BZY75" s="11"/>
      <c r="BZZ75" s="11"/>
      <c r="CAA75" s="11"/>
      <c r="CAB75" s="11"/>
      <c r="CAC75" s="11"/>
      <c r="CAD75" s="11"/>
      <c r="CAE75" s="11"/>
      <c r="CAF75" s="11"/>
      <c r="CAG75" s="11"/>
      <c r="CAH75" s="11"/>
      <c r="CAI75" s="11"/>
      <c r="CAJ75" s="11"/>
      <c r="CAK75" s="11"/>
      <c r="CAL75" s="11"/>
      <c r="CAM75" s="11"/>
      <c r="CAN75" s="11"/>
      <c r="CAO75" s="11"/>
      <c r="CAP75" s="11"/>
      <c r="CAQ75" s="11"/>
      <c r="CAR75" s="11"/>
      <c r="CAS75" s="11"/>
      <c r="CAT75" s="11"/>
      <c r="CAU75" s="11"/>
      <c r="CAV75" s="11"/>
      <c r="CAW75" s="11"/>
      <c r="CAX75" s="11"/>
      <c r="CAY75" s="11"/>
      <c r="CAZ75" s="11"/>
      <c r="CBA75" s="11"/>
      <c r="CBB75" s="11"/>
      <c r="CBC75" s="11"/>
      <c r="CBD75" s="11"/>
      <c r="CBE75" s="11"/>
      <c r="CBF75" s="11"/>
      <c r="CBG75" s="11"/>
      <c r="CBH75" s="11"/>
      <c r="CBI75" s="11"/>
      <c r="CBJ75" s="11"/>
      <c r="CBK75" s="11"/>
      <c r="CBL75" s="11"/>
      <c r="CBM75" s="11"/>
      <c r="CBN75" s="11"/>
      <c r="CBO75" s="11"/>
      <c r="CBP75" s="11"/>
      <c r="CBQ75" s="11"/>
      <c r="CBR75" s="11"/>
      <c r="CBS75" s="11"/>
      <c r="CBT75" s="11"/>
      <c r="CBU75" s="11"/>
      <c r="CBV75" s="11"/>
      <c r="CBW75" s="11"/>
      <c r="CBX75" s="11"/>
      <c r="CBY75" s="11"/>
      <c r="CBZ75" s="11"/>
      <c r="CCA75" s="11"/>
      <c r="CCB75" s="11"/>
      <c r="CCC75" s="11"/>
      <c r="CCD75" s="11"/>
      <c r="CCE75" s="11"/>
      <c r="CCF75" s="11"/>
      <c r="CCG75" s="11"/>
      <c r="CCH75" s="11"/>
      <c r="CCI75" s="11"/>
      <c r="CCJ75" s="11"/>
      <c r="CCK75" s="11"/>
      <c r="CCL75" s="11"/>
      <c r="CCM75" s="11"/>
      <c r="CCN75" s="11"/>
      <c r="CCO75" s="11"/>
      <c r="CCP75" s="11"/>
      <c r="CCQ75" s="11"/>
      <c r="CCR75" s="11"/>
      <c r="CCS75" s="11"/>
      <c r="CCT75" s="11"/>
      <c r="CCU75" s="11"/>
      <c r="CCV75" s="11"/>
      <c r="CCW75" s="11"/>
      <c r="CCX75" s="11"/>
      <c r="CCY75" s="11"/>
      <c r="CCZ75" s="11"/>
      <c r="CDA75" s="11"/>
      <c r="CDB75" s="11"/>
      <c r="CDC75" s="11"/>
      <c r="CDD75" s="11"/>
      <c r="CDE75" s="11"/>
      <c r="CDF75" s="11"/>
      <c r="CDG75" s="11"/>
      <c r="CDH75" s="11"/>
      <c r="CDI75" s="11"/>
      <c r="CDJ75" s="11"/>
      <c r="CDK75" s="11"/>
      <c r="CDL75" s="11"/>
      <c r="CDM75" s="11"/>
      <c r="CDN75" s="11"/>
      <c r="CDO75" s="11"/>
      <c r="CDP75" s="11"/>
      <c r="CDQ75" s="11"/>
      <c r="CDR75" s="11"/>
      <c r="CDS75" s="11"/>
      <c r="CDT75" s="11"/>
      <c r="CDU75" s="11"/>
      <c r="CDV75" s="11"/>
      <c r="CDW75" s="11"/>
      <c r="CDX75" s="11"/>
      <c r="CDY75" s="11"/>
      <c r="CDZ75" s="11"/>
      <c r="CEA75" s="11"/>
      <c r="CEB75" s="11"/>
      <c r="CEC75" s="11"/>
      <c r="CED75" s="11"/>
      <c r="CEE75" s="11"/>
      <c r="CEF75" s="11"/>
      <c r="CEG75" s="11"/>
      <c r="CEH75" s="11"/>
      <c r="CEI75" s="11"/>
      <c r="CEJ75" s="11"/>
      <c r="CEK75" s="11"/>
      <c r="CEL75" s="11"/>
      <c r="CEM75" s="11"/>
      <c r="CEN75" s="11"/>
      <c r="CEO75" s="11"/>
      <c r="CEP75" s="11"/>
      <c r="CEQ75" s="11"/>
      <c r="CER75" s="11"/>
      <c r="CES75" s="11"/>
      <c r="CET75" s="11"/>
      <c r="CEU75" s="11"/>
      <c r="CEV75" s="11"/>
      <c r="CEW75" s="11"/>
      <c r="CEX75" s="11"/>
      <c r="CEY75" s="11"/>
      <c r="CEZ75" s="11"/>
      <c r="CFA75" s="11"/>
      <c r="CFB75" s="11"/>
      <c r="CFC75" s="11"/>
      <c r="CFD75" s="11"/>
      <c r="CFE75" s="11"/>
      <c r="CFF75" s="11"/>
      <c r="CFG75" s="11"/>
      <c r="CFH75" s="11"/>
      <c r="CFI75" s="11"/>
      <c r="CFJ75" s="11"/>
      <c r="CFK75" s="11"/>
      <c r="CFL75" s="11"/>
      <c r="CFM75" s="11"/>
      <c r="CFN75" s="11"/>
      <c r="CFO75" s="11"/>
      <c r="CFP75" s="11"/>
      <c r="CFQ75" s="11"/>
      <c r="CFR75" s="11"/>
      <c r="CFS75" s="11"/>
      <c r="CFT75" s="11"/>
      <c r="CFU75" s="11"/>
      <c r="CFV75" s="11"/>
      <c r="CFW75" s="11"/>
      <c r="CFX75" s="11"/>
      <c r="CFY75" s="11"/>
      <c r="CFZ75" s="11"/>
      <c r="CGA75" s="11"/>
      <c r="CGB75" s="11"/>
      <c r="CGC75" s="11"/>
      <c r="CGD75" s="11"/>
      <c r="CGE75" s="11"/>
      <c r="CGF75" s="11"/>
      <c r="CGG75" s="11"/>
      <c r="CGH75" s="11"/>
      <c r="CGI75" s="11"/>
      <c r="CGJ75" s="11"/>
      <c r="CGK75" s="11"/>
      <c r="CGL75" s="11"/>
      <c r="CGM75" s="11"/>
      <c r="CGN75" s="11"/>
      <c r="CGO75" s="11"/>
      <c r="CGP75" s="11"/>
      <c r="CGQ75" s="11"/>
      <c r="CGR75" s="11"/>
      <c r="CGS75" s="11"/>
      <c r="CGT75" s="11"/>
      <c r="CGU75" s="11"/>
      <c r="CGV75" s="11"/>
      <c r="CGW75" s="11"/>
      <c r="CGX75" s="11"/>
      <c r="CGY75" s="11"/>
      <c r="CGZ75" s="11"/>
      <c r="CHA75" s="11"/>
      <c r="CHB75" s="11"/>
      <c r="CHC75" s="11"/>
      <c r="CHD75" s="11"/>
      <c r="CHE75" s="11"/>
      <c r="CHF75" s="11"/>
      <c r="CHG75" s="11"/>
      <c r="CHH75" s="11"/>
      <c r="CHI75" s="11"/>
      <c r="CHJ75" s="11"/>
      <c r="CHK75" s="11"/>
      <c r="CHL75" s="11"/>
      <c r="CHM75" s="11"/>
      <c r="CHN75" s="11"/>
      <c r="CHO75" s="11"/>
      <c r="CHP75" s="11"/>
      <c r="CHQ75" s="11"/>
      <c r="CHR75" s="11"/>
      <c r="CHS75" s="11"/>
      <c r="CHT75" s="11"/>
      <c r="CHU75" s="11"/>
      <c r="CHV75" s="11"/>
      <c r="CHW75" s="11"/>
      <c r="CHX75" s="11"/>
      <c r="CHY75" s="11"/>
      <c r="CHZ75" s="11"/>
      <c r="CIA75" s="11"/>
      <c r="CIB75" s="11"/>
      <c r="CIC75" s="11"/>
      <c r="CID75" s="11"/>
      <c r="CIE75" s="11"/>
      <c r="CIF75" s="11"/>
      <c r="CIG75" s="11"/>
      <c r="CIH75" s="11"/>
      <c r="CII75" s="11"/>
      <c r="CIJ75" s="11"/>
      <c r="CIK75" s="11"/>
      <c r="CIL75" s="11"/>
      <c r="CIM75" s="11"/>
      <c r="CIN75" s="11"/>
      <c r="CIO75" s="11"/>
      <c r="CIP75" s="11"/>
      <c r="CIQ75" s="11"/>
      <c r="CIR75" s="11"/>
      <c r="CIS75" s="11"/>
      <c r="CIT75" s="11"/>
      <c r="CIU75" s="11"/>
      <c r="CIV75" s="11"/>
      <c r="CIW75" s="11"/>
      <c r="CIX75" s="11"/>
      <c r="CIY75" s="11"/>
      <c r="CIZ75" s="11"/>
      <c r="CJA75" s="11"/>
      <c r="CJB75" s="11"/>
      <c r="CJC75" s="11"/>
      <c r="CJD75" s="11"/>
      <c r="CJE75" s="11"/>
      <c r="CJF75" s="11"/>
      <c r="CJG75" s="11"/>
      <c r="CJH75" s="11"/>
      <c r="CJI75" s="11"/>
      <c r="CJJ75" s="11"/>
      <c r="CJK75" s="11"/>
      <c r="CJL75" s="11"/>
      <c r="CJM75" s="11"/>
      <c r="CJN75" s="11"/>
      <c r="CJO75" s="11"/>
      <c r="CJP75" s="11"/>
      <c r="CJQ75" s="11"/>
      <c r="CJR75" s="11"/>
      <c r="CJS75" s="11"/>
      <c r="CJT75" s="11"/>
      <c r="CJU75" s="11"/>
      <c r="CJV75" s="11"/>
      <c r="CJW75" s="11"/>
      <c r="CJX75" s="11"/>
      <c r="CJY75" s="11"/>
      <c r="CJZ75" s="11"/>
      <c r="CKA75" s="11"/>
      <c r="CKB75" s="11"/>
      <c r="CKC75" s="11"/>
      <c r="CKD75" s="11"/>
      <c r="CKE75" s="11"/>
      <c r="CKF75" s="11"/>
      <c r="CKG75" s="11"/>
      <c r="CKH75" s="11"/>
      <c r="CKI75" s="11"/>
      <c r="CKJ75" s="11"/>
      <c r="CKK75" s="11"/>
      <c r="CKL75" s="11"/>
      <c r="CKM75" s="11"/>
      <c r="CKN75" s="11"/>
      <c r="CKO75" s="11"/>
      <c r="CKP75" s="11"/>
      <c r="CKQ75" s="11"/>
      <c r="CKR75" s="11"/>
      <c r="CKS75" s="11"/>
      <c r="CKT75" s="11"/>
      <c r="CKU75" s="11"/>
      <c r="CKV75" s="11"/>
      <c r="CKW75" s="11"/>
      <c r="CKX75" s="11"/>
      <c r="CKY75" s="11"/>
      <c r="CKZ75" s="11"/>
      <c r="CLA75" s="11"/>
      <c r="CLB75" s="11"/>
      <c r="CLC75" s="11"/>
      <c r="CLD75" s="11"/>
      <c r="CLE75" s="11"/>
      <c r="CLF75" s="11"/>
      <c r="CLG75" s="11"/>
      <c r="CLH75" s="11"/>
      <c r="CLI75" s="11"/>
      <c r="CLJ75" s="11"/>
      <c r="CLK75" s="11"/>
      <c r="CLL75" s="11"/>
      <c r="CLM75" s="11"/>
      <c r="CLN75" s="11"/>
      <c r="CLO75" s="11"/>
      <c r="CLP75" s="11"/>
      <c r="CLQ75" s="11"/>
      <c r="CLR75" s="11"/>
      <c r="CLS75" s="11"/>
      <c r="CLT75" s="11"/>
      <c r="CLU75" s="11"/>
      <c r="CLV75" s="11"/>
      <c r="CLW75" s="11"/>
      <c r="CLX75" s="11"/>
      <c r="CLY75" s="11"/>
      <c r="CLZ75" s="11"/>
      <c r="CMA75" s="11"/>
      <c r="CMB75" s="11"/>
      <c r="CMC75" s="11"/>
      <c r="CMD75" s="11"/>
      <c r="CME75" s="11"/>
      <c r="CMF75" s="11"/>
      <c r="CMG75" s="11"/>
      <c r="CMH75" s="11"/>
      <c r="CMI75" s="11"/>
      <c r="CMJ75" s="11"/>
      <c r="CMK75" s="11"/>
      <c r="CML75" s="11"/>
      <c r="CMM75" s="11"/>
      <c r="CMN75" s="11"/>
      <c r="CMO75" s="11"/>
      <c r="CMP75" s="11"/>
      <c r="CMQ75" s="11"/>
      <c r="CMR75" s="11"/>
      <c r="CMS75" s="11"/>
      <c r="CMT75" s="11"/>
      <c r="CMU75" s="11"/>
      <c r="CMV75" s="11"/>
      <c r="CMW75" s="11"/>
      <c r="CMX75" s="11"/>
      <c r="CMY75" s="11"/>
      <c r="CMZ75" s="11"/>
      <c r="CNA75" s="11"/>
      <c r="CNB75" s="11"/>
      <c r="CNC75" s="11"/>
      <c r="CND75" s="11"/>
      <c r="CNE75" s="11"/>
      <c r="CNF75" s="11"/>
      <c r="CNG75" s="11"/>
      <c r="CNH75" s="11"/>
      <c r="CNI75" s="11"/>
      <c r="CNJ75" s="11"/>
      <c r="CNK75" s="11"/>
      <c r="CNL75" s="11"/>
      <c r="CNM75" s="11"/>
      <c r="CNN75" s="11"/>
      <c r="CNO75" s="11"/>
      <c r="CNP75" s="11"/>
      <c r="CNQ75" s="11"/>
      <c r="CNR75" s="11"/>
      <c r="CNS75" s="11"/>
      <c r="CNT75" s="11"/>
      <c r="CNU75" s="11"/>
      <c r="CNV75" s="11"/>
      <c r="CNW75" s="11"/>
      <c r="CNX75" s="11"/>
      <c r="CNY75" s="11"/>
      <c r="CNZ75" s="11"/>
      <c r="COA75" s="11"/>
      <c r="COB75" s="11"/>
      <c r="COC75" s="11"/>
      <c r="COD75" s="11"/>
      <c r="COE75" s="11"/>
      <c r="COF75" s="11"/>
      <c r="COG75" s="11"/>
      <c r="COH75" s="11"/>
      <c r="COI75" s="11"/>
      <c r="COJ75" s="11"/>
      <c r="COK75" s="11"/>
      <c r="COL75" s="11"/>
      <c r="COM75" s="11"/>
      <c r="CON75" s="11"/>
      <c r="COO75" s="11"/>
      <c r="COP75" s="11"/>
      <c r="COQ75" s="11"/>
      <c r="COR75" s="11"/>
      <c r="COS75" s="11"/>
      <c r="COT75" s="11"/>
      <c r="COU75" s="11"/>
      <c r="COV75" s="11"/>
      <c r="COW75" s="11"/>
      <c r="COX75" s="11"/>
      <c r="COY75" s="11"/>
      <c r="COZ75" s="11"/>
      <c r="CPA75" s="11"/>
      <c r="CPB75" s="11"/>
      <c r="CPC75" s="11"/>
      <c r="CPD75" s="11"/>
      <c r="CPE75" s="11"/>
      <c r="CPF75" s="11"/>
      <c r="CPG75" s="11"/>
      <c r="CPH75" s="11"/>
      <c r="CPI75" s="11"/>
      <c r="CPJ75" s="11"/>
      <c r="CPK75" s="11"/>
      <c r="CPL75" s="11"/>
      <c r="CPM75" s="11"/>
      <c r="CPN75" s="11"/>
      <c r="CPO75" s="11"/>
      <c r="CPP75" s="11"/>
      <c r="CPQ75" s="11"/>
      <c r="CPR75" s="11"/>
      <c r="CPS75" s="11"/>
      <c r="CPT75" s="11"/>
      <c r="CPU75" s="11"/>
      <c r="CPV75" s="11"/>
      <c r="CPW75" s="11"/>
      <c r="CPX75" s="11"/>
      <c r="CPY75" s="11"/>
      <c r="CPZ75" s="11"/>
      <c r="CQA75" s="11"/>
      <c r="CQB75" s="11"/>
      <c r="CQC75" s="11"/>
      <c r="CQD75" s="11"/>
      <c r="CQE75" s="11"/>
      <c r="CQF75" s="11"/>
      <c r="CQG75" s="11"/>
      <c r="CQH75" s="11"/>
      <c r="CQI75" s="11"/>
      <c r="CQJ75" s="11"/>
      <c r="CQK75" s="11"/>
      <c r="CQL75" s="11"/>
      <c r="CQM75" s="11"/>
      <c r="CQN75" s="11"/>
      <c r="CQO75" s="11"/>
      <c r="CQP75" s="11"/>
      <c r="CQQ75" s="11"/>
      <c r="CQR75" s="11"/>
      <c r="CQS75" s="11"/>
      <c r="CQT75" s="11"/>
      <c r="CQU75" s="11"/>
      <c r="CQV75" s="11"/>
      <c r="CQW75" s="11"/>
      <c r="CQX75" s="11"/>
      <c r="CQY75" s="11"/>
      <c r="CQZ75" s="11"/>
      <c r="CRA75" s="11"/>
      <c r="CRB75" s="11"/>
      <c r="CRC75" s="11"/>
      <c r="CRD75" s="11"/>
      <c r="CRE75" s="11"/>
      <c r="CRF75" s="11"/>
      <c r="CRG75" s="11"/>
      <c r="CRH75" s="11"/>
      <c r="CRI75" s="11"/>
      <c r="CRJ75" s="11"/>
      <c r="CRK75" s="11"/>
      <c r="CRL75" s="11"/>
      <c r="CRM75" s="11"/>
      <c r="CRN75" s="11"/>
      <c r="CRO75" s="11"/>
      <c r="CRP75" s="11"/>
      <c r="CRQ75" s="11"/>
      <c r="CRR75" s="11"/>
      <c r="CRS75" s="11"/>
      <c r="CRT75" s="11"/>
      <c r="CRU75" s="11"/>
      <c r="CRV75" s="11"/>
      <c r="CRW75" s="11"/>
      <c r="CRX75" s="11"/>
      <c r="CRY75" s="11"/>
      <c r="CRZ75" s="11"/>
      <c r="CSA75" s="11"/>
      <c r="CSB75" s="11"/>
      <c r="CSC75" s="11"/>
      <c r="CSD75" s="11"/>
      <c r="CSE75" s="11"/>
      <c r="CSF75" s="11"/>
      <c r="CSG75" s="11"/>
      <c r="CSH75" s="11"/>
      <c r="CSI75" s="11"/>
      <c r="CSJ75" s="11"/>
      <c r="CSK75" s="11"/>
      <c r="CSL75" s="11"/>
      <c r="CSM75" s="11"/>
      <c r="CSN75" s="11"/>
      <c r="CSO75" s="11"/>
      <c r="CSP75" s="11"/>
      <c r="CSQ75" s="11"/>
      <c r="CSR75" s="11"/>
      <c r="CSS75" s="11"/>
      <c r="CST75" s="11"/>
      <c r="CSU75" s="11"/>
      <c r="CSV75" s="11"/>
      <c r="CSW75" s="11"/>
      <c r="CSX75" s="11"/>
      <c r="CSY75" s="11"/>
      <c r="CSZ75" s="11"/>
      <c r="CTA75" s="11"/>
      <c r="CTB75" s="11"/>
      <c r="CTC75" s="11"/>
      <c r="CTD75" s="11"/>
      <c r="CTE75" s="11"/>
      <c r="CTF75" s="11"/>
      <c r="CTG75" s="11"/>
      <c r="CTH75" s="11"/>
      <c r="CTI75" s="11"/>
      <c r="CTJ75" s="11"/>
      <c r="CTK75" s="11"/>
      <c r="CTL75" s="11"/>
      <c r="CTM75" s="11"/>
      <c r="CTN75" s="11"/>
      <c r="CTO75" s="11"/>
      <c r="CTP75" s="11"/>
      <c r="CTQ75" s="11"/>
      <c r="CTR75" s="11"/>
      <c r="CTS75" s="11"/>
      <c r="CTT75" s="11"/>
      <c r="CTU75" s="11"/>
      <c r="CTV75" s="11"/>
      <c r="CTW75" s="11"/>
      <c r="CTX75" s="11"/>
      <c r="CTY75" s="11"/>
      <c r="CTZ75" s="11"/>
      <c r="CUA75" s="11"/>
      <c r="CUB75" s="11"/>
      <c r="CUC75" s="11"/>
      <c r="CUD75" s="11"/>
      <c r="CUE75" s="11"/>
      <c r="CUF75" s="11"/>
      <c r="CUG75" s="11"/>
      <c r="CUH75" s="11"/>
      <c r="CUI75" s="11"/>
      <c r="CUJ75" s="11"/>
      <c r="CUK75" s="11"/>
      <c r="CUL75" s="11"/>
      <c r="CUM75" s="11"/>
      <c r="CUN75" s="11"/>
      <c r="CUO75" s="11"/>
      <c r="CUP75" s="11"/>
      <c r="CUQ75" s="11"/>
      <c r="CUR75" s="11"/>
      <c r="CUS75" s="11"/>
      <c r="CUT75" s="11"/>
      <c r="CUU75" s="11"/>
      <c r="CUV75" s="11"/>
      <c r="CUW75" s="11"/>
      <c r="CUX75" s="11"/>
      <c r="CUY75" s="11"/>
      <c r="CUZ75" s="11"/>
      <c r="CVA75" s="11"/>
      <c r="CVB75" s="11"/>
      <c r="CVC75" s="11"/>
      <c r="CVD75" s="11"/>
      <c r="CVE75" s="11"/>
      <c r="CVF75" s="11"/>
      <c r="CVG75" s="11"/>
      <c r="CVH75" s="11"/>
      <c r="CVI75" s="11"/>
      <c r="CVJ75" s="11"/>
      <c r="CVK75" s="11"/>
      <c r="CVL75" s="11"/>
      <c r="CVM75" s="11"/>
      <c r="CVN75" s="11"/>
      <c r="CVO75" s="11"/>
      <c r="CVP75" s="11"/>
      <c r="CVQ75" s="11"/>
      <c r="CVR75" s="11"/>
      <c r="CVS75" s="11"/>
      <c r="CVT75" s="11"/>
      <c r="CVU75" s="11"/>
      <c r="CVV75" s="11"/>
      <c r="CVW75" s="11"/>
      <c r="CVX75" s="11"/>
      <c r="CVY75" s="11"/>
      <c r="CVZ75" s="11"/>
      <c r="CWA75" s="11"/>
      <c r="CWB75" s="11"/>
      <c r="CWC75" s="11"/>
      <c r="CWD75" s="11"/>
      <c r="CWE75" s="11"/>
      <c r="CWF75" s="11"/>
      <c r="CWG75" s="11"/>
      <c r="CWH75" s="11"/>
      <c r="CWI75" s="11"/>
      <c r="CWJ75" s="11"/>
      <c r="CWK75" s="11"/>
      <c r="CWL75" s="11"/>
      <c r="CWM75" s="11"/>
      <c r="CWN75" s="11"/>
      <c r="CWO75" s="11"/>
      <c r="CWP75" s="11"/>
      <c r="CWQ75" s="11"/>
      <c r="CWR75" s="11"/>
      <c r="CWS75" s="11"/>
      <c r="CWT75" s="11"/>
      <c r="CWU75" s="11"/>
      <c r="CWV75" s="11"/>
      <c r="CWW75" s="11"/>
      <c r="CWX75" s="11"/>
      <c r="CWY75" s="11"/>
      <c r="CWZ75" s="11"/>
      <c r="CXA75" s="11"/>
      <c r="CXB75" s="11"/>
      <c r="CXC75" s="11"/>
      <c r="CXD75" s="11"/>
      <c r="CXE75" s="11"/>
      <c r="CXF75" s="11"/>
      <c r="CXG75" s="11"/>
      <c r="CXH75" s="11"/>
      <c r="CXI75" s="11"/>
      <c r="CXJ75" s="11"/>
      <c r="CXK75" s="11"/>
      <c r="CXL75" s="11"/>
      <c r="CXM75" s="11"/>
      <c r="CXN75" s="11"/>
      <c r="CXO75" s="11"/>
      <c r="CXP75" s="11"/>
      <c r="CXQ75" s="11"/>
      <c r="CXR75" s="11"/>
      <c r="CXS75" s="11"/>
      <c r="CXT75" s="11"/>
      <c r="CXU75" s="11"/>
      <c r="CXV75" s="11"/>
      <c r="CXW75" s="11"/>
      <c r="CXX75" s="11"/>
      <c r="CXY75" s="11"/>
      <c r="CXZ75" s="11"/>
      <c r="CYA75" s="11"/>
      <c r="CYB75" s="11"/>
      <c r="CYC75" s="11"/>
      <c r="CYD75" s="11"/>
      <c r="CYE75" s="11"/>
      <c r="CYF75" s="11"/>
      <c r="CYG75" s="11"/>
      <c r="CYH75" s="11"/>
      <c r="CYI75" s="11"/>
      <c r="CYJ75" s="11"/>
      <c r="CYK75" s="11"/>
      <c r="CYL75" s="11"/>
      <c r="CYM75" s="11"/>
      <c r="CYN75" s="11"/>
      <c r="CYO75" s="11"/>
      <c r="CYP75" s="11"/>
      <c r="CYQ75" s="11"/>
      <c r="CYR75" s="11"/>
      <c r="CYS75" s="11"/>
      <c r="CYT75" s="11"/>
      <c r="CYU75" s="11"/>
      <c r="CYV75" s="11"/>
      <c r="CYW75" s="11"/>
      <c r="CYX75" s="11"/>
      <c r="CYY75" s="11"/>
      <c r="CYZ75" s="11"/>
      <c r="CZA75" s="11"/>
      <c r="CZB75" s="11"/>
      <c r="CZC75" s="11"/>
      <c r="CZD75" s="11"/>
      <c r="CZE75" s="11"/>
      <c r="CZF75" s="11"/>
      <c r="CZG75" s="11"/>
      <c r="CZH75" s="11"/>
      <c r="CZI75" s="11"/>
      <c r="CZJ75" s="11"/>
      <c r="CZK75" s="11"/>
    </row>
    <row r="76" spans="1:2715" s="11" customFormat="1" ht="62.25" customHeight="1">
      <c r="A76" s="57" t="s">
        <v>30</v>
      </c>
      <c r="B76" s="58" t="s">
        <v>73</v>
      </c>
      <c r="C76" s="50" t="s">
        <v>43</v>
      </c>
      <c r="D76" s="17" t="s">
        <v>78</v>
      </c>
      <c r="E76" s="18" t="s">
        <v>63</v>
      </c>
      <c r="F76" s="19" t="s">
        <v>34</v>
      </c>
      <c r="G76" s="90" t="s">
        <v>35</v>
      </c>
      <c r="H76" s="84">
        <v>0.1</v>
      </c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60"/>
      <c r="U76" s="60"/>
      <c r="V76" s="60"/>
      <c r="W76" s="61"/>
      <c r="X76" s="62">
        <v>0.1</v>
      </c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3"/>
      <c r="AJ76" s="61"/>
      <c r="AK76" s="61"/>
      <c r="AL76" s="61"/>
      <c r="AM76" s="61"/>
      <c r="AN76" s="65">
        <v>0.1</v>
      </c>
      <c r="AO76" s="64"/>
      <c r="AP76" s="64"/>
      <c r="AQ76" s="64"/>
      <c r="AR76" s="64"/>
      <c r="AS76" s="65"/>
      <c r="AT76" s="64"/>
      <c r="AU76" s="64"/>
      <c r="AV76" s="64"/>
      <c r="AW76" s="64"/>
      <c r="AX76" s="64"/>
      <c r="AY76" s="64"/>
      <c r="AZ76" s="65"/>
      <c r="BA76" s="65"/>
      <c r="BB76" s="65"/>
      <c r="BC76" s="65"/>
      <c r="BD76" s="65">
        <v>0.1</v>
      </c>
      <c r="BE76" s="64"/>
      <c r="BF76" s="64"/>
      <c r="BG76" s="64"/>
      <c r="BH76" s="64"/>
      <c r="BI76" s="65"/>
      <c r="BJ76" s="64"/>
      <c r="BK76" s="64"/>
      <c r="BL76" s="64"/>
      <c r="BM76" s="64"/>
      <c r="BN76" s="64"/>
      <c r="BO76" s="64"/>
      <c r="BP76" s="64"/>
      <c r="BQ76" s="64"/>
      <c r="BR76" s="64"/>
      <c r="BS76" s="64"/>
      <c r="BT76" s="25"/>
      <c r="BU76" s="26"/>
      <c r="BV76" s="26"/>
      <c r="BW76" s="26"/>
      <c r="BX76" s="26"/>
    </row>
    <row r="77" spans="1:2715" s="11" customFormat="1" ht="14.25" customHeight="1">
      <c r="A77" s="12" t="s">
        <v>30</v>
      </c>
      <c r="B77" s="13" t="s">
        <v>73</v>
      </c>
      <c r="C77" s="249" t="s">
        <v>39</v>
      </c>
      <c r="D77" s="250"/>
      <c r="E77" s="250"/>
      <c r="F77" s="250"/>
      <c r="G77" s="251"/>
      <c r="H77" s="29">
        <f>SUM(H74:H76)</f>
        <v>6.8</v>
      </c>
      <c r="I77" s="29"/>
      <c r="J77" s="29"/>
      <c r="K77" s="29"/>
      <c r="L77" s="29">
        <f t="shared" ref="L77:BS77" si="15">SUM(L74:L76)</f>
        <v>231.7</v>
      </c>
      <c r="M77" s="29"/>
      <c r="N77" s="29"/>
      <c r="O77" s="29"/>
      <c r="P77" s="29"/>
      <c r="Q77" s="29"/>
      <c r="R77" s="29"/>
      <c r="S77" s="29"/>
      <c r="T77" s="29">
        <f t="shared" si="15"/>
        <v>231.7</v>
      </c>
      <c r="U77" s="29">
        <f t="shared" si="15"/>
        <v>231.7</v>
      </c>
      <c r="V77" s="29">
        <f t="shared" si="15"/>
        <v>0</v>
      </c>
      <c r="W77" s="29">
        <f t="shared" si="15"/>
        <v>0</v>
      </c>
      <c r="X77" s="29">
        <f t="shared" si="15"/>
        <v>8</v>
      </c>
      <c r="Y77" s="29"/>
      <c r="Z77" s="29"/>
      <c r="AA77" s="29"/>
      <c r="AB77" s="29">
        <f t="shared" si="15"/>
        <v>246.2</v>
      </c>
      <c r="AC77" s="29"/>
      <c r="AD77" s="29"/>
      <c r="AE77" s="29"/>
      <c r="AF77" s="29"/>
      <c r="AG77" s="29"/>
      <c r="AH77" s="29"/>
      <c r="AI77" s="29"/>
      <c r="AJ77" s="29">
        <f t="shared" si="15"/>
        <v>246.2</v>
      </c>
      <c r="AK77" s="29">
        <f t="shared" si="15"/>
        <v>246.2</v>
      </c>
      <c r="AL77" s="29">
        <f t="shared" si="15"/>
        <v>0</v>
      </c>
      <c r="AM77" s="29">
        <f t="shared" si="15"/>
        <v>0</v>
      </c>
      <c r="AN77" s="29">
        <f t="shared" si="15"/>
        <v>8</v>
      </c>
      <c r="AO77" s="29"/>
      <c r="AP77" s="29"/>
      <c r="AQ77" s="29"/>
      <c r="AR77" s="29">
        <f t="shared" si="15"/>
        <v>246.2</v>
      </c>
      <c r="AS77" s="29"/>
      <c r="AT77" s="29"/>
      <c r="AU77" s="29"/>
      <c r="AV77" s="29"/>
      <c r="AW77" s="29"/>
      <c r="AX77" s="29"/>
      <c r="AY77" s="29"/>
      <c r="AZ77" s="29">
        <f t="shared" si="15"/>
        <v>246.2</v>
      </c>
      <c r="BA77" s="29">
        <f t="shared" si="15"/>
        <v>246.2</v>
      </c>
      <c r="BB77" s="29">
        <f t="shared" si="15"/>
        <v>0</v>
      </c>
      <c r="BC77" s="29">
        <f t="shared" si="15"/>
        <v>0</v>
      </c>
      <c r="BD77" s="29">
        <f t="shared" si="15"/>
        <v>8</v>
      </c>
      <c r="BE77" s="29"/>
      <c r="BF77" s="29"/>
      <c r="BG77" s="29"/>
      <c r="BH77" s="29">
        <f t="shared" si="15"/>
        <v>246.2</v>
      </c>
      <c r="BI77" s="29"/>
      <c r="BJ77" s="29"/>
      <c r="BK77" s="29"/>
      <c r="BL77" s="29"/>
      <c r="BM77" s="29"/>
      <c r="BN77" s="29"/>
      <c r="BO77" s="29"/>
      <c r="BP77" s="29">
        <f t="shared" si="15"/>
        <v>246.2</v>
      </c>
      <c r="BQ77" s="29">
        <f t="shared" si="15"/>
        <v>246.2</v>
      </c>
      <c r="BR77" s="29">
        <f t="shared" si="15"/>
        <v>0</v>
      </c>
      <c r="BS77" s="29">
        <f t="shared" si="15"/>
        <v>0</v>
      </c>
      <c r="BT77" s="29"/>
      <c r="BU77" s="29"/>
      <c r="BV77" s="29"/>
      <c r="BW77" s="29"/>
      <c r="BX77" s="29"/>
    </row>
    <row r="78" spans="1:2715" s="11" customFormat="1" ht="15.75" customHeight="1">
      <c r="A78" s="12" t="s">
        <v>30</v>
      </c>
      <c r="B78" s="13" t="s">
        <v>75</v>
      </c>
      <c r="C78" s="246" t="s">
        <v>80</v>
      </c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Q78" s="246"/>
      <c r="R78" s="246"/>
      <c r="S78" s="246"/>
      <c r="T78" s="246"/>
      <c r="U78" s="246"/>
      <c r="V78" s="246"/>
      <c r="W78" s="246"/>
      <c r="X78" s="246"/>
      <c r="Y78" s="246"/>
      <c r="Z78" s="246"/>
      <c r="AA78" s="246"/>
      <c r="AB78" s="246"/>
      <c r="AC78" s="246"/>
      <c r="AD78" s="246"/>
      <c r="AE78" s="246"/>
      <c r="AF78" s="246"/>
      <c r="AG78" s="246"/>
      <c r="AH78" s="246"/>
      <c r="AI78" s="246"/>
      <c r="AJ78" s="246"/>
      <c r="AK78" s="246"/>
      <c r="AL78" s="246"/>
      <c r="AM78" s="246"/>
      <c r="AN78" s="246"/>
      <c r="AO78" s="246"/>
      <c r="AP78" s="246"/>
      <c r="AQ78" s="246"/>
      <c r="AR78" s="246"/>
      <c r="AS78" s="246"/>
      <c r="AT78" s="246"/>
      <c r="AU78" s="246"/>
      <c r="AV78" s="246"/>
      <c r="AW78" s="246"/>
      <c r="AX78" s="246"/>
      <c r="AY78" s="246"/>
      <c r="AZ78" s="246"/>
      <c r="BA78" s="246"/>
      <c r="BB78" s="246"/>
      <c r="BC78" s="246"/>
      <c r="BD78" s="246"/>
      <c r="BE78" s="246"/>
      <c r="BF78" s="246"/>
      <c r="BG78" s="246"/>
      <c r="BH78" s="246"/>
      <c r="BI78" s="246"/>
      <c r="BJ78" s="246"/>
      <c r="BK78" s="246"/>
      <c r="BL78" s="246"/>
      <c r="BM78" s="246"/>
      <c r="BN78" s="246"/>
      <c r="BO78" s="246"/>
      <c r="BP78" s="246"/>
      <c r="BQ78" s="246"/>
      <c r="BR78" s="246"/>
      <c r="BS78" s="246"/>
      <c r="BT78" s="246"/>
      <c r="BU78" s="246"/>
      <c r="BV78" s="246"/>
      <c r="BW78" s="246"/>
      <c r="BX78" s="246"/>
    </row>
    <row r="79" spans="1:2715" s="11" customFormat="1" ht="155.25" customHeight="1">
      <c r="A79" s="12" t="s">
        <v>30</v>
      </c>
      <c r="B79" s="13" t="s">
        <v>75</v>
      </c>
      <c r="C79" s="27" t="s">
        <v>30</v>
      </c>
      <c r="D79" s="17" t="s">
        <v>137</v>
      </c>
      <c r="E79" s="18" t="s">
        <v>63</v>
      </c>
      <c r="F79" s="19" t="s">
        <v>34</v>
      </c>
      <c r="G79" s="90" t="s">
        <v>35</v>
      </c>
      <c r="H79" s="27"/>
      <c r="I79" s="41"/>
      <c r="J79" s="41"/>
      <c r="K79" s="41"/>
      <c r="L79" s="41">
        <v>6.4</v>
      </c>
      <c r="M79" s="41"/>
      <c r="N79" s="41"/>
      <c r="O79" s="41"/>
      <c r="P79" s="41"/>
      <c r="Q79" s="41"/>
      <c r="R79" s="41"/>
      <c r="S79" s="41"/>
      <c r="T79" s="41">
        <v>6.4</v>
      </c>
      <c r="U79" s="41">
        <v>6.4</v>
      </c>
      <c r="V79" s="41">
        <v>0</v>
      </c>
      <c r="W79" s="42">
        <v>0</v>
      </c>
      <c r="X79" s="42"/>
      <c r="Y79" s="42"/>
      <c r="Z79" s="42"/>
      <c r="AA79" s="42"/>
      <c r="AB79" s="42">
        <v>7.2</v>
      </c>
      <c r="AC79" s="42"/>
      <c r="AD79" s="42"/>
      <c r="AE79" s="42"/>
      <c r="AF79" s="42"/>
      <c r="AG79" s="42"/>
      <c r="AH79" s="42"/>
      <c r="AI79" s="43"/>
      <c r="AJ79" s="42">
        <v>7.2</v>
      </c>
      <c r="AK79" s="42">
        <v>7.2</v>
      </c>
      <c r="AL79" s="42">
        <v>0</v>
      </c>
      <c r="AM79" s="42">
        <v>0</v>
      </c>
      <c r="AN79" s="39"/>
      <c r="AO79" s="39"/>
      <c r="AP79" s="39"/>
      <c r="AQ79" s="39"/>
      <c r="AR79" s="39">
        <v>7.2</v>
      </c>
      <c r="AS79" s="30"/>
      <c r="AT79" s="39"/>
      <c r="AU79" s="39"/>
      <c r="AV79" s="39"/>
      <c r="AW79" s="39"/>
      <c r="AX79" s="39"/>
      <c r="AY79" s="39"/>
      <c r="AZ79" s="30">
        <v>7.2</v>
      </c>
      <c r="BA79" s="30">
        <v>7.2</v>
      </c>
      <c r="BB79" s="30">
        <v>0</v>
      </c>
      <c r="BC79" s="30">
        <v>0</v>
      </c>
      <c r="BD79" s="39"/>
      <c r="BE79" s="39"/>
      <c r="BF79" s="39"/>
      <c r="BG79" s="39"/>
      <c r="BH79" s="39">
        <v>7.2</v>
      </c>
      <c r="BI79" s="30"/>
      <c r="BJ79" s="39"/>
      <c r="BK79" s="39"/>
      <c r="BL79" s="39"/>
      <c r="BM79" s="39"/>
      <c r="BN79" s="39"/>
      <c r="BO79" s="39"/>
      <c r="BP79" s="39">
        <v>7.2</v>
      </c>
      <c r="BQ79" s="39">
        <v>7.2</v>
      </c>
      <c r="BR79" s="39">
        <v>0</v>
      </c>
      <c r="BS79" s="39">
        <v>0</v>
      </c>
      <c r="BT79" s="183" t="s">
        <v>196</v>
      </c>
      <c r="BU79" s="74">
        <v>5</v>
      </c>
      <c r="BV79" s="74">
        <v>6</v>
      </c>
      <c r="BW79" s="74">
        <v>6</v>
      </c>
      <c r="BX79" s="74">
        <v>6</v>
      </c>
    </row>
    <row r="80" spans="1:2715" s="11" customFormat="1" ht="14.25" customHeight="1">
      <c r="A80" s="12" t="s">
        <v>30</v>
      </c>
      <c r="B80" s="13" t="s">
        <v>75</v>
      </c>
      <c r="C80" s="249" t="s">
        <v>39</v>
      </c>
      <c r="D80" s="250"/>
      <c r="E80" s="250"/>
      <c r="F80" s="250"/>
      <c r="G80" s="251"/>
      <c r="H80" s="29"/>
      <c r="I80" s="29"/>
      <c r="J80" s="29"/>
      <c r="K80" s="29"/>
      <c r="L80" s="29">
        <f t="shared" ref="L80:BS80" si="16">SUM(L79)</f>
        <v>6.4</v>
      </c>
      <c r="M80" s="29"/>
      <c r="N80" s="29"/>
      <c r="O80" s="29"/>
      <c r="P80" s="29"/>
      <c r="Q80" s="29"/>
      <c r="R80" s="29"/>
      <c r="S80" s="29"/>
      <c r="T80" s="29">
        <f t="shared" si="16"/>
        <v>6.4</v>
      </c>
      <c r="U80" s="29">
        <f t="shared" si="16"/>
        <v>6.4</v>
      </c>
      <c r="V80" s="29">
        <f t="shared" si="16"/>
        <v>0</v>
      </c>
      <c r="W80" s="29">
        <f t="shared" si="16"/>
        <v>0</v>
      </c>
      <c r="X80" s="29"/>
      <c r="Y80" s="29"/>
      <c r="Z80" s="29"/>
      <c r="AA80" s="29"/>
      <c r="AB80" s="29">
        <f t="shared" si="16"/>
        <v>7.2</v>
      </c>
      <c r="AC80" s="29"/>
      <c r="AD80" s="29"/>
      <c r="AE80" s="29"/>
      <c r="AF80" s="29"/>
      <c r="AG80" s="29"/>
      <c r="AH80" s="29"/>
      <c r="AI80" s="29"/>
      <c r="AJ80" s="29">
        <f t="shared" si="16"/>
        <v>7.2</v>
      </c>
      <c r="AK80" s="29">
        <f t="shared" si="16"/>
        <v>7.2</v>
      </c>
      <c r="AL80" s="29">
        <f t="shared" si="16"/>
        <v>0</v>
      </c>
      <c r="AM80" s="29">
        <f t="shared" si="16"/>
        <v>0</v>
      </c>
      <c r="AN80" s="29"/>
      <c r="AO80" s="29"/>
      <c r="AP80" s="29"/>
      <c r="AQ80" s="29"/>
      <c r="AR80" s="29">
        <f t="shared" si="16"/>
        <v>7.2</v>
      </c>
      <c r="AS80" s="29"/>
      <c r="AT80" s="29"/>
      <c r="AU80" s="29"/>
      <c r="AV80" s="29"/>
      <c r="AW80" s="29"/>
      <c r="AX80" s="29"/>
      <c r="AY80" s="29"/>
      <c r="AZ80" s="29">
        <f t="shared" si="16"/>
        <v>7.2</v>
      </c>
      <c r="BA80" s="29">
        <f t="shared" si="16"/>
        <v>7.2</v>
      </c>
      <c r="BB80" s="29">
        <f t="shared" si="16"/>
        <v>0</v>
      </c>
      <c r="BC80" s="29">
        <f t="shared" si="16"/>
        <v>0</v>
      </c>
      <c r="BD80" s="29"/>
      <c r="BE80" s="29"/>
      <c r="BF80" s="29"/>
      <c r="BG80" s="29"/>
      <c r="BH80" s="29">
        <f t="shared" si="16"/>
        <v>7.2</v>
      </c>
      <c r="BI80" s="29"/>
      <c r="BJ80" s="29"/>
      <c r="BK80" s="29"/>
      <c r="BL80" s="29"/>
      <c r="BM80" s="29"/>
      <c r="BN80" s="29"/>
      <c r="BO80" s="29"/>
      <c r="BP80" s="29">
        <f t="shared" si="16"/>
        <v>7.2</v>
      </c>
      <c r="BQ80" s="29">
        <f t="shared" si="16"/>
        <v>7.2</v>
      </c>
      <c r="BR80" s="29">
        <f t="shared" si="16"/>
        <v>0</v>
      </c>
      <c r="BS80" s="29">
        <f t="shared" si="16"/>
        <v>0</v>
      </c>
      <c r="BT80" s="29"/>
      <c r="BU80" s="29"/>
      <c r="BV80" s="29"/>
      <c r="BW80" s="29"/>
      <c r="BX80" s="29"/>
    </row>
    <row r="81" spans="1:80" s="11" customFormat="1" ht="14.25" customHeight="1">
      <c r="A81" s="12" t="s">
        <v>30</v>
      </c>
      <c r="B81" s="13" t="s">
        <v>79</v>
      </c>
      <c r="C81" s="243" t="s">
        <v>142</v>
      </c>
      <c r="D81" s="243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  <c r="AT81" s="243"/>
      <c r="AU81" s="243"/>
      <c r="AV81" s="243"/>
      <c r="AW81" s="243"/>
      <c r="AX81" s="243"/>
      <c r="AY81" s="243"/>
      <c r="AZ81" s="243"/>
      <c r="BA81" s="243"/>
      <c r="BB81" s="243"/>
      <c r="BC81" s="243"/>
      <c r="BD81" s="243"/>
      <c r="BE81" s="243"/>
      <c r="BF81" s="243"/>
      <c r="BG81" s="243"/>
      <c r="BH81" s="243"/>
      <c r="BI81" s="243"/>
      <c r="BJ81" s="243"/>
      <c r="BK81" s="243"/>
      <c r="BL81" s="243"/>
      <c r="BM81" s="243"/>
      <c r="BN81" s="243"/>
      <c r="BO81" s="243"/>
      <c r="BP81" s="243"/>
      <c r="BQ81" s="243"/>
      <c r="BR81" s="243"/>
      <c r="BS81" s="244"/>
      <c r="BT81" s="29"/>
      <c r="BU81" s="29"/>
      <c r="BV81" s="29"/>
      <c r="BW81" s="29"/>
      <c r="BX81" s="29"/>
    </row>
    <row r="82" spans="1:80" s="11" customFormat="1" ht="45.75">
      <c r="A82" s="12" t="s">
        <v>30</v>
      </c>
      <c r="B82" s="13" t="s">
        <v>79</v>
      </c>
      <c r="C82" s="27" t="s">
        <v>30</v>
      </c>
      <c r="D82" s="17" t="s">
        <v>190</v>
      </c>
      <c r="E82" s="18" t="s">
        <v>63</v>
      </c>
      <c r="F82" s="102" t="s">
        <v>38</v>
      </c>
      <c r="G82" s="90" t="s">
        <v>35</v>
      </c>
      <c r="H82" s="27"/>
      <c r="I82" s="41"/>
      <c r="J82" s="41"/>
      <c r="K82" s="41"/>
      <c r="L82" s="41">
        <v>99.6</v>
      </c>
      <c r="M82" s="41"/>
      <c r="N82" s="41"/>
      <c r="O82" s="41"/>
      <c r="P82" s="115"/>
      <c r="Q82" s="41"/>
      <c r="R82" s="41"/>
      <c r="S82" s="41"/>
      <c r="T82" s="41">
        <f>L82</f>
        <v>99.6</v>
      </c>
      <c r="U82" s="41">
        <f>T82</f>
        <v>99.6</v>
      </c>
      <c r="V82" s="41">
        <v>63.6</v>
      </c>
      <c r="W82" s="42">
        <v>0</v>
      </c>
      <c r="X82" s="42"/>
      <c r="Y82" s="42"/>
      <c r="Z82" s="42"/>
      <c r="AA82" s="42"/>
      <c r="AB82" s="42">
        <v>100.6</v>
      </c>
      <c r="AC82" s="42"/>
      <c r="AD82" s="42"/>
      <c r="AE82" s="42"/>
      <c r="AF82" s="42"/>
      <c r="AG82" s="42"/>
      <c r="AH82" s="42"/>
      <c r="AI82" s="43"/>
      <c r="AJ82" s="42">
        <f>AB82</f>
        <v>100.6</v>
      </c>
      <c r="AK82" s="42">
        <f>AJ82</f>
        <v>100.6</v>
      </c>
      <c r="AL82" s="42">
        <v>64.599999999999994</v>
      </c>
      <c r="AM82" s="42">
        <v>0</v>
      </c>
      <c r="AN82" s="42"/>
      <c r="AO82" s="42"/>
      <c r="AP82" s="42"/>
      <c r="AQ82" s="42"/>
      <c r="AR82" s="42">
        <v>100.6</v>
      </c>
      <c r="AS82" s="42"/>
      <c r="AT82" s="42"/>
      <c r="AU82" s="42"/>
      <c r="AV82" s="42"/>
      <c r="AW82" s="42"/>
      <c r="AX82" s="42"/>
      <c r="AY82" s="43"/>
      <c r="AZ82" s="42">
        <f>AR82</f>
        <v>100.6</v>
      </c>
      <c r="BA82" s="42">
        <f>AZ82</f>
        <v>100.6</v>
      </c>
      <c r="BB82" s="42">
        <v>64.599999999999994</v>
      </c>
      <c r="BC82" s="42">
        <v>0</v>
      </c>
      <c r="BD82" s="42"/>
      <c r="BE82" s="42"/>
      <c r="BF82" s="42"/>
      <c r="BG82" s="42"/>
      <c r="BH82" s="42">
        <v>100.6</v>
      </c>
      <c r="BI82" s="42"/>
      <c r="BJ82" s="42"/>
      <c r="BK82" s="42"/>
      <c r="BL82" s="42"/>
      <c r="BM82" s="42"/>
      <c r="BN82" s="42"/>
      <c r="BO82" s="43"/>
      <c r="BP82" s="42">
        <f>BH82</f>
        <v>100.6</v>
      </c>
      <c r="BQ82" s="42">
        <f>BP82</f>
        <v>100.6</v>
      </c>
      <c r="BR82" s="42">
        <v>64.599999999999994</v>
      </c>
      <c r="BS82" s="42">
        <v>0</v>
      </c>
      <c r="BT82" s="101" t="s">
        <v>182</v>
      </c>
      <c r="BU82" s="80" t="s">
        <v>183</v>
      </c>
      <c r="BV82" s="80" t="s">
        <v>183</v>
      </c>
      <c r="BW82" s="80" t="s">
        <v>183</v>
      </c>
      <c r="BX82" s="80" t="s">
        <v>183</v>
      </c>
    </row>
    <row r="83" spans="1:80" s="11" customFormat="1" ht="14.25" customHeight="1">
      <c r="A83" s="113" t="s">
        <v>30</v>
      </c>
      <c r="B83" s="112" t="s">
        <v>79</v>
      </c>
      <c r="C83" s="249" t="s">
        <v>39</v>
      </c>
      <c r="D83" s="250"/>
      <c r="E83" s="250"/>
      <c r="F83" s="250"/>
      <c r="G83" s="251"/>
      <c r="H83" s="29"/>
      <c r="I83" s="29"/>
      <c r="J83" s="29"/>
      <c r="K83" s="29"/>
      <c r="L83" s="29">
        <f t="shared" ref="L83:BS83" si="17">SUM(L82)</f>
        <v>99.6</v>
      </c>
      <c r="M83" s="29"/>
      <c r="N83" s="29"/>
      <c r="O83" s="29"/>
      <c r="P83" s="29"/>
      <c r="Q83" s="29"/>
      <c r="R83" s="29"/>
      <c r="S83" s="29"/>
      <c r="T83" s="29">
        <f t="shared" si="17"/>
        <v>99.6</v>
      </c>
      <c r="U83" s="29">
        <f t="shared" si="17"/>
        <v>99.6</v>
      </c>
      <c r="V83" s="29">
        <f t="shared" si="17"/>
        <v>63.6</v>
      </c>
      <c r="W83" s="29">
        <f t="shared" si="17"/>
        <v>0</v>
      </c>
      <c r="X83" s="29"/>
      <c r="Y83" s="29"/>
      <c r="Z83" s="29"/>
      <c r="AA83" s="29"/>
      <c r="AB83" s="29">
        <f t="shared" si="17"/>
        <v>100.6</v>
      </c>
      <c r="AC83" s="29"/>
      <c r="AD83" s="29"/>
      <c r="AE83" s="29"/>
      <c r="AF83" s="29"/>
      <c r="AG83" s="29"/>
      <c r="AH83" s="29"/>
      <c r="AI83" s="29"/>
      <c r="AJ83" s="29">
        <f t="shared" si="17"/>
        <v>100.6</v>
      </c>
      <c r="AK83" s="29">
        <f t="shared" si="17"/>
        <v>100.6</v>
      </c>
      <c r="AL83" s="29">
        <f t="shared" si="17"/>
        <v>64.599999999999994</v>
      </c>
      <c r="AM83" s="29">
        <f t="shared" si="17"/>
        <v>0</v>
      </c>
      <c r="AN83" s="29"/>
      <c r="AO83" s="29"/>
      <c r="AP83" s="29"/>
      <c r="AQ83" s="29"/>
      <c r="AR83" s="29">
        <f t="shared" si="17"/>
        <v>100.6</v>
      </c>
      <c r="AS83" s="29"/>
      <c r="AT83" s="29"/>
      <c r="AU83" s="29"/>
      <c r="AV83" s="29"/>
      <c r="AW83" s="29"/>
      <c r="AX83" s="29"/>
      <c r="AY83" s="29"/>
      <c r="AZ83" s="29">
        <f t="shared" si="17"/>
        <v>100.6</v>
      </c>
      <c r="BA83" s="29">
        <f t="shared" si="17"/>
        <v>100.6</v>
      </c>
      <c r="BB83" s="29">
        <f t="shared" si="17"/>
        <v>64.599999999999994</v>
      </c>
      <c r="BC83" s="29">
        <f t="shared" si="17"/>
        <v>0</v>
      </c>
      <c r="BD83" s="29"/>
      <c r="BE83" s="29"/>
      <c r="BF83" s="29"/>
      <c r="BG83" s="29"/>
      <c r="BH83" s="29">
        <f t="shared" si="17"/>
        <v>100.6</v>
      </c>
      <c r="BI83" s="29"/>
      <c r="BJ83" s="29"/>
      <c r="BK83" s="29"/>
      <c r="BL83" s="29"/>
      <c r="BM83" s="29"/>
      <c r="BN83" s="29"/>
      <c r="BO83" s="29"/>
      <c r="BP83" s="29">
        <f t="shared" si="17"/>
        <v>100.6</v>
      </c>
      <c r="BQ83" s="29">
        <f t="shared" si="17"/>
        <v>100.6</v>
      </c>
      <c r="BR83" s="29">
        <f t="shared" si="17"/>
        <v>64.599999999999994</v>
      </c>
      <c r="BS83" s="29">
        <f t="shared" si="17"/>
        <v>0</v>
      </c>
      <c r="BT83" s="29"/>
      <c r="BU83" s="29"/>
      <c r="BV83" s="29"/>
      <c r="BW83" s="29"/>
      <c r="BX83" s="29"/>
    </row>
    <row r="84" spans="1:80" s="11" customFormat="1" ht="14.25" customHeight="1">
      <c r="A84" s="113" t="s">
        <v>30</v>
      </c>
      <c r="B84" s="112" t="s">
        <v>141</v>
      </c>
      <c r="C84" s="264" t="s">
        <v>154</v>
      </c>
      <c r="D84" s="264"/>
      <c r="E84" s="264"/>
      <c r="F84" s="264"/>
      <c r="G84" s="264"/>
      <c r="H84" s="264"/>
      <c r="I84" s="264"/>
      <c r="J84" s="264"/>
      <c r="K84" s="264"/>
      <c r="L84" s="264"/>
      <c r="M84" s="264"/>
      <c r="N84" s="264"/>
      <c r="O84" s="264"/>
      <c r="P84" s="264"/>
      <c r="Q84" s="264"/>
      <c r="R84" s="264"/>
      <c r="S84" s="264"/>
      <c r="T84" s="264"/>
      <c r="U84" s="264"/>
      <c r="V84" s="264"/>
      <c r="W84" s="264"/>
      <c r="X84" s="264"/>
      <c r="Y84" s="264"/>
      <c r="Z84" s="264"/>
      <c r="AA84" s="264"/>
      <c r="AB84" s="264"/>
      <c r="AC84" s="264"/>
      <c r="AD84" s="264"/>
      <c r="AE84" s="264"/>
      <c r="AF84" s="264"/>
      <c r="AG84" s="264"/>
      <c r="AH84" s="264"/>
      <c r="AI84" s="264"/>
      <c r="AJ84" s="264"/>
      <c r="AK84" s="264"/>
      <c r="AL84" s="264"/>
      <c r="AM84" s="264"/>
      <c r="AN84" s="264"/>
      <c r="AO84" s="264"/>
      <c r="AP84" s="264"/>
      <c r="AQ84" s="264"/>
      <c r="AR84" s="264"/>
      <c r="AS84" s="264"/>
      <c r="AT84" s="264"/>
      <c r="AU84" s="264"/>
      <c r="AV84" s="264"/>
      <c r="AW84" s="264"/>
      <c r="AX84" s="264"/>
      <c r="AY84" s="264"/>
      <c r="AZ84" s="264"/>
      <c r="BA84" s="264"/>
      <c r="BB84" s="264"/>
      <c r="BC84" s="264"/>
      <c r="BD84" s="264"/>
      <c r="BE84" s="264"/>
      <c r="BF84" s="264"/>
      <c r="BG84" s="264"/>
      <c r="BH84" s="264"/>
      <c r="BI84" s="264"/>
      <c r="BJ84" s="264"/>
      <c r="BK84" s="264"/>
      <c r="BL84" s="264"/>
      <c r="BM84" s="264"/>
      <c r="BN84" s="264"/>
      <c r="BO84" s="264"/>
      <c r="BP84" s="264"/>
      <c r="BQ84" s="264"/>
      <c r="BR84" s="264"/>
      <c r="BS84" s="264"/>
      <c r="BT84" s="264"/>
      <c r="BU84" s="264"/>
      <c r="BV84" s="264"/>
      <c r="BW84" s="264"/>
      <c r="BX84" s="264"/>
    </row>
    <row r="85" spans="1:80" s="11" customFormat="1" ht="45.75">
      <c r="A85" s="113" t="s">
        <v>30</v>
      </c>
      <c r="B85" s="112" t="s">
        <v>141</v>
      </c>
      <c r="C85" s="119" t="s">
        <v>30</v>
      </c>
      <c r="D85" s="120" t="s">
        <v>148</v>
      </c>
      <c r="E85" s="130" t="s">
        <v>63</v>
      </c>
      <c r="F85" s="131" t="s">
        <v>165</v>
      </c>
      <c r="G85" s="132" t="s">
        <v>164</v>
      </c>
      <c r="H85" s="137"/>
      <c r="I85" s="137"/>
      <c r="J85" s="137"/>
      <c r="K85" s="137"/>
      <c r="L85" s="137">
        <v>5.0999999999999996</v>
      </c>
      <c r="M85" s="137"/>
      <c r="N85" s="137"/>
      <c r="O85" s="137"/>
      <c r="P85" s="137"/>
      <c r="Q85" s="137"/>
      <c r="R85" s="137"/>
      <c r="S85" s="137"/>
      <c r="T85" s="137">
        <f>L85</f>
        <v>5.0999999999999996</v>
      </c>
      <c r="U85" s="137">
        <f>T85</f>
        <v>5.0999999999999996</v>
      </c>
      <c r="V85" s="137">
        <v>3.9</v>
      </c>
      <c r="W85" s="137">
        <v>0</v>
      </c>
      <c r="X85" s="137"/>
      <c r="Y85" s="137"/>
      <c r="Z85" s="137"/>
      <c r="AA85" s="137"/>
      <c r="AB85" s="137">
        <v>5.0999999999999996</v>
      </c>
      <c r="AC85" s="137"/>
      <c r="AD85" s="137"/>
      <c r="AE85" s="137"/>
      <c r="AF85" s="137"/>
      <c r="AG85" s="137"/>
      <c r="AH85" s="137"/>
      <c r="AI85" s="137"/>
      <c r="AJ85" s="137">
        <f>AB85</f>
        <v>5.0999999999999996</v>
      </c>
      <c r="AK85" s="137">
        <f>AB85</f>
        <v>5.0999999999999996</v>
      </c>
      <c r="AL85" s="137">
        <v>3.8</v>
      </c>
      <c r="AM85" s="137">
        <v>0</v>
      </c>
      <c r="AN85" s="137"/>
      <c r="AO85" s="137"/>
      <c r="AP85" s="137"/>
      <c r="AQ85" s="137"/>
      <c r="AR85" s="179">
        <v>5.0999999999999996</v>
      </c>
      <c r="AS85" s="137"/>
      <c r="AT85" s="137"/>
      <c r="AU85" s="137"/>
      <c r="AV85" s="137"/>
      <c r="AW85" s="137"/>
      <c r="AX85" s="137"/>
      <c r="AY85" s="137"/>
      <c r="AZ85" s="137">
        <f>AR85</f>
        <v>5.0999999999999996</v>
      </c>
      <c r="BA85" s="137">
        <f>AZ85</f>
        <v>5.0999999999999996</v>
      </c>
      <c r="BB85" s="137">
        <v>3.8</v>
      </c>
      <c r="BC85" s="137">
        <v>0</v>
      </c>
      <c r="BD85" s="137"/>
      <c r="BE85" s="137"/>
      <c r="BF85" s="137"/>
      <c r="BG85" s="137"/>
      <c r="BH85" s="137">
        <v>5.0999999999999996</v>
      </c>
      <c r="BI85" s="137"/>
      <c r="BJ85" s="137"/>
      <c r="BK85" s="137"/>
      <c r="BL85" s="137"/>
      <c r="BM85" s="137"/>
      <c r="BN85" s="137"/>
      <c r="BO85" s="137"/>
      <c r="BP85" s="137">
        <f>BH85</f>
        <v>5.0999999999999996</v>
      </c>
      <c r="BQ85" s="137">
        <f>BP85</f>
        <v>5.0999999999999996</v>
      </c>
      <c r="BR85" s="137">
        <v>3.8</v>
      </c>
      <c r="BS85" s="137">
        <v>0</v>
      </c>
      <c r="BT85" s="136" t="s">
        <v>167</v>
      </c>
      <c r="BU85" s="138">
        <v>5</v>
      </c>
      <c r="BV85" s="138">
        <v>6</v>
      </c>
      <c r="BW85" s="138">
        <v>6</v>
      </c>
      <c r="BX85" s="151">
        <v>6</v>
      </c>
    </row>
    <row r="86" spans="1:80" s="11" customFormat="1" ht="51">
      <c r="A86" s="113" t="s">
        <v>30</v>
      </c>
      <c r="B86" s="112" t="s">
        <v>141</v>
      </c>
      <c r="C86" s="119" t="s">
        <v>30</v>
      </c>
      <c r="D86" s="121" t="s">
        <v>149</v>
      </c>
      <c r="E86" s="130" t="s">
        <v>63</v>
      </c>
      <c r="F86" s="128" t="s">
        <v>158</v>
      </c>
      <c r="G86" s="133" t="s">
        <v>161</v>
      </c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3"/>
      <c r="AL86" s="93"/>
      <c r="AM86" s="93"/>
      <c r="AN86" s="92"/>
      <c r="AO86" s="92"/>
      <c r="AP86" s="92"/>
      <c r="AQ86" s="92"/>
      <c r="AR86" s="118"/>
      <c r="AS86" s="93"/>
      <c r="AT86" s="91"/>
      <c r="AU86" s="91"/>
      <c r="AV86" s="92"/>
      <c r="AW86" s="91"/>
      <c r="AX86" s="92"/>
      <c r="AY86" s="92"/>
      <c r="AZ86" s="92"/>
      <c r="BA86" s="93"/>
      <c r="BB86" s="93"/>
      <c r="BC86" s="93"/>
      <c r="BD86" s="92"/>
      <c r="BE86" s="92"/>
      <c r="BF86" s="92"/>
      <c r="BG86" s="92"/>
      <c r="BH86" s="91"/>
      <c r="BI86" s="93"/>
      <c r="BJ86" s="93"/>
      <c r="BK86" s="93"/>
      <c r="BL86" s="92"/>
      <c r="BM86" s="91"/>
      <c r="BN86" s="92"/>
      <c r="BO86" s="92"/>
      <c r="BP86" s="92"/>
      <c r="BQ86" s="93"/>
      <c r="BR86" s="93"/>
      <c r="BS86" s="93"/>
      <c r="BT86" s="92"/>
      <c r="BU86" s="92"/>
      <c r="BV86" s="92"/>
      <c r="BW86" s="92"/>
      <c r="BX86" s="17"/>
    </row>
    <row r="87" spans="1:80" s="11" customFormat="1" ht="51">
      <c r="A87" s="113" t="s">
        <v>30</v>
      </c>
      <c r="B87" s="112" t="s">
        <v>141</v>
      </c>
      <c r="C87" s="119" t="s">
        <v>30</v>
      </c>
      <c r="D87" s="121" t="s">
        <v>150</v>
      </c>
      <c r="E87" s="130" t="s">
        <v>63</v>
      </c>
      <c r="F87" s="128" t="s">
        <v>159</v>
      </c>
      <c r="G87" s="133" t="s">
        <v>162</v>
      </c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3"/>
      <c r="AL87" s="93"/>
      <c r="AM87" s="93"/>
      <c r="AN87" s="92"/>
      <c r="AO87" s="92"/>
      <c r="AP87" s="92"/>
      <c r="AQ87" s="92"/>
      <c r="AR87" s="118"/>
      <c r="AS87" s="93"/>
      <c r="AT87" s="91"/>
      <c r="AU87" s="91"/>
      <c r="AV87" s="92"/>
      <c r="AW87" s="91"/>
      <c r="AX87" s="92"/>
      <c r="AY87" s="92"/>
      <c r="AZ87" s="92"/>
      <c r="BA87" s="93"/>
      <c r="BB87" s="93"/>
      <c r="BC87" s="93"/>
      <c r="BD87" s="92"/>
      <c r="BE87" s="92"/>
      <c r="BF87" s="92"/>
      <c r="BG87" s="92"/>
      <c r="BH87" s="91"/>
      <c r="BI87" s="93"/>
      <c r="BJ87" s="93"/>
      <c r="BK87" s="93"/>
      <c r="BL87" s="92"/>
      <c r="BM87" s="91"/>
      <c r="BN87" s="92"/>
      <c r="BO87" s="92"/>
      <c r="BP87" s="92"/>
      <c r="BQ87" s="93"/>
      <c r="BR87" s="93"/>
      <c r="BS87" s="93"/>
      <c r="BT87" s="92"/>
      <c r="BU87" s="92"/>
      <c r="BV87" s="92"/>
      <c r="BW87" s="92"/>
      <c r="BX87" s="17"/>
    </row>
    <row r="88" spans="1:80" s="11" customFormat="1" ht="47.25" customHeight="1">
      <c r="A88" s="113" t="s">
        <v>30</v>
      </c>
      <c r="B88" s="112" t="s">
        <v>141</v>
      </c>
      <c r="C88" s="119" t="s">
        <v>36</v>
      </c>
      <c r="D88" s="120" t="s">
        <v>153</v>
      </c>
      <c r="E88" s="130" t="s">
        <v>63</v>
      </c>
      <c r="F88" s="129" t="s">
        <v>160</v>
      </c>
      <c r="G88" s="133" t="s">
        <v>163</v>
      </c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>
        <v>2.6</v>
      </c>
      <c r="AC88" s="137"/>
      <c r="AD88" s="137"/>
      <c r="AE88" s="137"/>
      <c r="AF88" s="137"/>
      <c r="AG88" s="137"/>
      <c r="AH88" s="137"/>
      <c r="AI88" s="137"/>
      <c r="AJ88" s="137">
        <f>AB88</f>
        <v>2.6</v>
      </c>
      <c r="AK88" s="137">
        <v>2.6</v>
      </c>
      <c r="AL88" s="137">
        <v>1.9</v>
      </c>
      <c r="AM88" s="137">
        <v>0</v>
      </c>
      <c r="AN88" s="137"/>
      <c r="AO88" s="137"/>
      <c r="AP88" s="137"/>
      <c r="AQ88" s="137"/>
      <c r="AR88" s="179">
        <v>2.6</v>
      </c>
      <c r="AS88" s="137"/>
      <c r="AT88" s="137"/>
      <c r="AU88" s="137"/>
      <c r="AV88" s="137"/>
      <c r="AW88" s="137"/>
      <c r="AX88" s="137"/>
      <c r="AY88" s="137"/>
      <c r="AZ88" s="137">
        <f>AR88</f>
        <v>2.6</v>
      </c>
      <c r="BA88" s="137">
        <f>AR88</f>
        <v>2.6</v>
      </c>
      <c r="BB88" s="137">
        <v>1.9</v>
      </c>
      <c r="BC88" s="137">
        <v>0</v>
      </c>
      <c r="BD88" s="137"/>
      <c r="BE88" s="137"/>
      <c r="BF88" s="137"/>
      <c r="BG88" s="137"/>
      <c r="BH88" s="137">
        <v>2.6</v>
      </c>
      <c r="BI88" s="137"/>
      <c r="BJ88" s="137"/>
      <c r="BK88" s="137"/>
      <c r="BL88" s="137"/>
      <c r="BM88" s="137"/>
      <c r="BN88" s="137"/>
      <c r="BO88" s="137"/>
      <c r="BP88" s="137">
        <v>2.6</v>
      </c>
      <c r="BQ88" s="137">
        <v>2.6</v>
      </c>
      <c r="BR88" s="137">
        <v>1.9</v>
      </c>
      <c r="BS88" s="137">
        <v>0</v>
      </c>
      <c r="BT88" s="92"/>
      <c r="BU88" s="92"/>
      <c r="BV88" s="92"/>
      <c r="BW88" s="92"/>
      <c r="BX88" s="17"/>
    </row>
    <row r="89" spans="1:80" s="11" customFormat="1" ht="51">
      <c r="A89" s="113" t="s">
        <v>30</v>
      </c>
      <c r="B89" s="112" t="s">
        <v>141</v>
      </c>
      <c r="C89" s="119" t="s">
        <v>36</v>
      </c>
      <c r="D89" s="121" t="s">
        <v>151</v>
      </c>
      <c r="E89" s="130" t="s">
        <v>63</v>
      </c>
      <c r="F89" s="129" t="s">
        <v>160</v>
      </c>
      <c r="G89" s="133" t="s">
        <v>163</v>
      </c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119"/>
      <c r="BG89" s="119"/>
      <c r="BH89" s="119"/>
      <c r="BI89" s="119"/>
      <c r="BJ89" s="119"/>
      <c r="BK89" s="119"/>
      <c r="BL89" s="119"/>
      <c r="BM89" s="119"/>
      <c r="BN89" s="119"/>
      <c r="BO89" s="119"/>
      <c r="BP89" s="119"/>
      <c r="BQ89" s="119"/>
      <c r="BR89" s="119"/>
      <c r="BS89" s="119"/>
      <c r="BT89" s="119"/>
      <c r="BU89" s="119"/>
      <c r="BV89" s="119"/>
      <c r="BW89" s="119"/>
      <c r="BX89" s="119"/>
    </row>
    <row r="90" spans="1:80" s="11" customFormat="1" ht="41.25">
      <c r="A90" s="113" t="s">
        <v>30</v>
      </c>
      <c r="B90" s="201" t="s">
        <v>141</v>
      </c>
      <c r="C90" s="119" t="s">
        <v>43</v>
      </c>
      <c r="D90" s="120" t="s">
        <v>155</v>
      </c>
      <c r="E90" s="130" t="s">
        <v>63</v>
      </c>
      <c r="F90" s="128" t="s">
        <v>157</v>
      </c>
      <c r="G90" s="133" t="s">
        <v>156</v>
      </c>
      <c r="H90" s="137"/>
      <c r="I90" s="137"/>
      <c r="J90" s="137"/>
      <c r="K90" s="137"/>
      <c r="L90" s="137">
        <v>2.5</v>
      </c>
      <c r="M90" s="137"/>
      <c r="N90" s="137"/>
      <c r="O90" s="137"/>
      <c r="P90" s="137"/>
      <c r="Q90" s="137"/>
      <c r="R90" s="137"/>
      <c r="S90" s="137"/>
      <c r="T90" s="137">
        <v>2.5</v>
      </c>
      <c r="U90" s="137">
        <v>2.5</v>
      </c>
      <c r="V90" s="137">
        <v>1.9</v>
      </c>
      <c r="W90" s="137">
        <v>0</v>
      </c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  <c r="BH90" s="119"/>
      <c r="BI90" s="119"/>
      <c r="BJ90" s="119"/>
      <c r="BK90" s="119"/>
      <c r="BL90" s="119"/>
      <c r="BM90" s="119"/>
      <c r="BN90" s="119"/>
      <c r="BO90" s="119"/>
      <c r="BP90" s="119"/>
      <c r="BQ90" s="119"/>
      <c r="BR90" s="119"/>
      <c r="BS90" s="119"/>
      <c r="BT90" s="119"/>
      <c r="BU90" s="119"/>
      <c r="BV90" s="119"/>
      <c r="BW90" s="119"/>
      <c r="BX90" s="119"/>
    </row>
    <row r="91" spans="1:80" s="11" customFormat="1" ht="43.5" customHeight="1">
      <c r="A91" s="113" t="s">
        <v>30</v>
      </c>
      <c r="B91" s="201" t="s">
        <v>141</v>
      </c>
      <c r="C91" s="119" t="s">
        <v>43</v>
      </c>
      <c r="D91" s="121" t="s">
        <v>152</v>
      </c>
      <c r="E91" s="130" t="s">
        <v>63</v>
      </c>
      <c r="F91" s="128" t="s">
        <v>157</v>
      </c>
      <c r="G91" s="133" t="s">
        <v>156</v>
      </c>
      <c r="H91" s="119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9"/>
      <c r="AU91" s="119"/>
      <c r="AV91" s="119"/>
      <c r="AW91" s="119"/>
      <c r="AX91" s="119"/>
      <c r="AY91" s="119"/>
      <c r="AZ91" s="119"/>
      <c r="BA91" s="119"/>
      <c r="BB91" s="119"/>
      <c r="BC91" s="119"/>
      <c r="BD91" s="119"/>
      <c r="BE91" s="119"/>
      <c r="BF91" s="119"/>
      <c r="BG91" s="119"/>
      <c r="BH91" s="119"/>
      <c r="BI91" s="119"/>
      <c r="BJ91" s="119"/>
      <c r="BK91" s="119"/>
      <c r="BL91" s="119"/>
      <c r="BM91" s="119"/>
      <c r="BN91" s="119"/>
      <c r="BO91" s="119"/>
      <c r="BP91" s="119"/>
      <c r="BQ91" s="119"/>
      <c r="BR91" s="119"/>
      <c r="BS91" s="119"/>
      <c r="BT91" s="119"/>
      <c r="BU91" s="119"/>
      <c r="BV91" s="119"/>
      <c r="BW91" s="119"/>
      <c r="BX91" s="119"/>
      <c r="BY91" s="72"/>
      <c r="BZ91" s="72"/>
      <c r="CA91" s="72"/>
      <c r="CB91" s="72"/>
    </row>
    <row r="92" spans="1:80" s="11" customFormat="1" ht="14.25" customHeight="1">
      <c r="A92" s="113" t="s">
        <v>30</v>
      </c>
      <c r="B92" s="201" t="s">
        <v>141</v>
      </c>
      <c r="C92" s="249" t="s">
        <v>39</v>
      </c>
      <c r="D92" s="250"/>
      <c r="E92" s="250"/>
      <c r="F92" s="250"/>
      <c r="G92" s="251"/>
      <c r="H92" s="29"/>
      <c r="I92" s="29"/>
      <c r="J92" s="29"/>
      <c r="K92" s="29"/>
      <c r="L92" s="29">
        <f t="shared" ref="L92:BS92" si="18">L85+L88+L90</f>
        <v>7.6</v>
      </c>
      <c r="M92" s="29"/>
      <c r="N92" s="29"/>
      <c r="O92" s="29"/>
      <c r="P92" s="29"/>
      <c r="Q92" s="29"/>
      <c r="R92" s="29"/>
      <c r="S92" s="29"/>
      <c r="T92" s="29">
        <f t="shared" si="18"/>
        <v>7.6</v>
      </c>
      <c r="U92" s="29">
        <f t="shared" si="18"/>
        <v>7.6</v>
      </c>
      <c r="V92" s="29">
        <f t="shared" si="18"/>
        <v>5.8</v>
      </c>
      <c r="W92" s="29">
        <f t="shared" si="18"/>
        <v>0</v>
      </c>
      <c r="X92" s="29"/>
      <c r="Y92" s="29"/>
      <c r="Z92" s="29"/>
      <c r="AA92" s="29"/>
      <c r="AB92" s="29">
        <f t="shared" si="18"/>
        <v>7.6999999999999993</v>
      </c>
      <c r="AC92" s="29"/>
      <c r="AD92" s="29"/>
      <c r="AE92" s="29"/>
      <c r="AF92" s="29"/>
      <c r="AG92" s="29"/>
      <c r="AH92" s="29"/>
      <c r="AI92" s="29"/>
      <c r="AJ92" s="29">
        <f t="shared" si="18"/>
        <v>7.6999999999999993</v>
      </c>
      <c r="AK92" s="29">
        <f t="shared" si="18"/>
        <v>7.6999999999999993</v>
      </c>
      <c r="AL92" s="29">
        <f t="shared" si="18"/>
        <v>5.6999999999999993</v>
      </c>
      <c r="AM92" s="29">
        <f t="shared" si="18"/>
        <v>0</v>
      </c>
      <c r="AN92" s="29"/>
      <c r="AO92" s="29"/>
      <c r="AP92" s="29"/>
      <c r="AQ92" s="29"/>
      <c r="AR92" s="29">
        <f t="shared" si="18"/>
        <v>7.6999999999999993</v>
      </c>
      <c r="AS92" s="29"/>
      <c r="AT92" s="29"/>
      <c r="AU92" s="29"/>
      <c r="AV92" s="29"/>
      <c r="AW92" s="29"/>
      <c r="AX92" s="29"/>
      <c r="AY92" s="29"/>
      <c r="AZ92" s="29">
        <f t="shared" si="18"/>
        <v>7.6999999999999993</v>
      </c>
      <c r="BA92" s="29">
        <f t="shared" si="18"/>
        <v>7.6999999999999993</v>
      </c>
      <c r="BB92" s="29">
        <f t="shared" si="18"/>
        <v>5.6999999999999993</v>
      </c>
      <c r="BC92" s="29">
        <f t="shared" si="18"/>
        <v>0</v>
      </c>
      <c r="BD92" s="29"/>
      <c r="BE92" s="29"/>
      <c r="BF92" s="29"/>
      <c r="BG92" s="29"/>
      <c r="BH92" s="29">
        <f t="shared" si="18"/>
        <v>7.6999999999999993</v>
      </c>
      <c r="BI92" s="29"/>
      <c r="BJ92" s="29"/>
      <c r="BK92" s="29"/>
      <c r="BL92" s="29"/>
      <c r="BM92" s="29"/>
      <c r="BN92" s="29"/>
      <c r="BO92" s="29"/>
      <c r="BP92" s="29">
        <f t="shared" si="18"/>
        <v>7.6999999999999993</v>
      </c>
      <c r="BQ92" s="29">
        <f t="shared" si="18"/>
        <v>7.6999999999999993</v>
      </c>
      <c r="BR92" s="29">
        <f t="shared" si="18"/>
        <v>5.6999999999999993</v>
      </c>
      <c r="BS92" s="29">
        <f t="shared" si="18"/>
        <v>0</v>
      </c>
      <c r="BT92" s="29"/>
      <c r="BU92" s="29"/>
      <c r="BV92" s="29"/>
      <c r="BW92" s="29"/>
      <c r="BX92" s="29"/>
      <c r="BY92" s="72"/>
      <c r="BZ92" s="72"/>
      <c r="CA92" s="72"/>
      <c r="CB92" s="72"/>
    </row>
    <row r="93" spans="1:80" s="72" customFormat="1" ht="14.25" customHeight="1">
      <c r="A93" s="200" t="s">
        <v>30</v>
      </c>
      <c r="B93" s="201" t="s">
        <v>203</v>
      </c>
      <c r="C93" s="243" t="s">
        <v>204</v>
      </c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243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  <c r="AM93" s="243"/>
      <c r="AN93" s="243"/>
      <c r="AO93" s="243"/>
      <c r="AP93" s="243"/>
      <c r="AQ93" s="243"/>
      <c r="AR93" s="243"/>
      <c r="AS93" s="243"/>
      <c r="AT93" s="243"/>
      <c r="AU93" s="243"/>
      <c r="AV93" s="243"/>
      <c r="AW93" s="243"/>
      <c r="AX93" s="243"/>
      <c r="AY93" s="243"/>
      <c r="AZ93" s="243"/>
      <c r="BA93" s="243"/>
      <c r="BB93" s="243"/>
      <c r="BC93" s="243"/>
      <c r="BD93" s="243"/>
      <c r="BE93" s="243"/>
      <c r="BF93" s="243"/>
      <c r="BG93" s="243"/>
      <c r="BH93" s="243"/>
      <c r="BI93" s="243"/>
      <c r="BJ93" s="243"/>
      <c r="BK93" s="243"/>
      <c r="BL93" s="243"/>
      <c r="BM93" s="243"/>
      <c r="BN93" s="243"/>
      <c r="BO93" s="243"/>
      <c r="BP93" s="243"/>
      <c r="BQ93" s="243"/>
      <c r="BR93" s="243"/>
      <c r="BS93" s="243"/>
      <c r="BT93" s="243"/>
      <c r="BU93" s="243"/>
      <c r="BV93" s="243"/>
      <c r="BW93" s="244"/>
      <c r="BX93" s="202"/>
      <c r="BY93" s="212"/>
      <c r="BZ93" s="212"/>
      <c r="CA93" s="212"/>
      <c r="CB93" s="212"/>
    </row>
    <row r="94" spans="1:80" s="210" customFormat="1" ht="45.75">
      <c r="A94" s="203" t="s">
        <v>30</v>
      </c>
      <c r="B94" s="211" t="s">
        <v>203</v>
      </c>
      <c r="C94" s="204" t="s">
        <v>30</v>
      </c>
      <c r="D94" s="205" t="s">
        <v>205</v>
      </c>
      <c r="E94" s="206" t="s">
        <v>63</v>
      </c>
      <c r="F94" s="207" t="s">
        <v>38</v>
      </c>
      <c r="G94" s="208" t="s">
        <v>206</v>
      </c>
      <c r="H94" s="215"/>
      <c r="I94" s="215"/>
      <c r="J94" s="215"/>
      <c r="K94" s="215"/>
      <c r="L94" s="215"/>
      <c r="M94" s="215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09">
        <v>29</v>
      </c>
      <c r="AA94" s="215"/>
      <c r="AB94" s="209"/>
      <c r="AC94" s="209"/>
      <c r="AD94" s="215"/>
      <c r="AE94" s="215"/>
      <c r="AF94" s="214"/>
      <c r="AG94" s="209"/>
      <c r="AH94" s="209"/>
      <c r="AI94" s="209"/>
      <c r="AJ94" s="209">
        <v>29</v>
      </c>
      <c r="AK94" s="209">
        <v>0</v>
      </c>
      <c r="AL94" s="209">
        <v>0</v>
      </c>
      <c r="AM94" s="209">
        <v>29</v>
      </c>
      <c r="AN94" s="209"/>
      <c r="AO94" s="209"/>
      <c r="AP94" s="209">
        <v>29</v>
      </c>
      <c r="AQ94" s="209"/>
      <c r="AR94" s="209"/>
      <c r="AS94" s="209"/>
      <c r="AT94" s="209"/>
      <c r="AU94" s="209"/>
      <c r="AV94" s="209"/>
      <c r="AW94" s="209"/>
      <c r="AX94" s="209"/>
      <c r="AY94" s="209"/>
      <c r="AZ94" s="209">
        <v>29</v>
      </c>
      <c r="BA94" s="209">
        <v>0</v>
      </c>
      <c r="BB94" s="209">
        <v>0</v>
      </c>
      <c r="BC94" s="209">
        <v>29</v>
      </c>
      <c r="BD94" s="209"/>
      <c r="BE94" s="209"/>
      <c r="BF94" s="209">
        <v>23</v>
      </c>
      <c r="BG94" s="209"/>
      <c r="BH94" s="209"/>
      <c r="BI94" s="209"/>
      <c r="BJ94" s="209"/>
      <c r="BK94" s="209"/>
      <c r="BL94" s="209"/>
      <c r="BM94" s="209"/>
      <c r="BN94" s="209"/>
      <c r="BO94" s="209"/>
      <c r="BP94" s="209">
        <v>23</v>
      </c>
      <c r="BQ94" s="209">
        <v>0</v>
      </c>
      <c r="BR94" s="209">
        <v>0</v>
      </c>
      <c r="BS94" s="209">
        <v>23</v>
      </c>
      <c r="BT94" s="215" t="s">
        <v>207</v>
      </c>
      <c r="BU94" s="209"/>
      <c r="BV94" s="209">
        <v>29</v>
      </c>
      <c r="BW94" s="209">
        <v>29</v>
      </c>
      <c r="BX94" s="216">
        <v>23</v>
      </c>
      <c r="BY94" s="213"/>
      <c r="BZ94" s="213"/>
      <c r="CA94" s="213"/>
      <c r="CB94" s="213"/>
    </row>
    <row r="95" spans="1:80" s="72" customFormat="1" ht="14.25" customHeight="1">
      <c r="A95" s="200" t="s">
        <v>30</v>
      </c>
      <c r="B95" s="201" t="s">
        <v>203</v>
      </c>
      <c r="C95" s="249" t="s">
        <v>39</v>
      </c>
      <c r="D95" s="250"/>
      <c r="E95" s="250"/>
      <c r="F95" s="250"/>
      <c r="G95" s="251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>
        <f t="shared" ref="Z95:BS95" si="19">SUM(Z94)</f>
        <v>29</v>
      </c>
      <c r="AA95" s="29"/>
      <c r="AB95" s="29"/>
      <c r="AC95" s="29"/>
      <c r="AD95" s="29"/>
      <c r="AE95" s="29"/>
      <c r="AF95" s="29"/>
      <c r="AG95" s="29"/>
      <c r="AH95" s="29"/>
      <c r="AI95" s="29"/>
      <c r="AJ95" s="29">
        <f t="shared" si="19"/>
        <v>29</v>
      </c>
      <c r="AK95" s="29">
        <f t="shared" si="19"/>
        <v>0</v>
      </c>
      <c r="AL95" s="29">
        <f t="shared" si="19"/>
        <v>0</v>
      </c>
      <c r="AM95" s="29">
        <f t="shared" si="19"/>
        <v>29</v>
      </c>
      <c r="AN95" s="29"/>
      <c r="AO95" s="29"/>
      <c r="AP95" s="29">
        <f t="shared" si="19"/>
        <v>29</v>
      </c>
      <c r="AQ95" s="29"/>
      <c r="AR95" s="29"/>
      <c r="AS95" s="29"/>
      <c r="AT95" s="29"/>
      <c r="AU95" s="29"/>
      <c r="AV95" s="29"/>
      <c r="AW95" s="29"/>
      <c r="AX95" s="29"/>
      <c r="AY95" s="29"/>
      <c r="AZ95" s="29">
        <f t="shared" si="19"/>
        <v>29</v>
      </c>
      <c r="BA95" s="29">
        <f t="shared" si="19"/>
        <v>0</v>
      </c>
      <c r="BB95" s="29">
        <f t="shared" si="19"/>
        <v>0</v>
      </c>
      <c r="BC95" s="29">
        <f t="shared" si="19"/>
        <v>29</v>
      </c>
      <c r="BD95" s="29"/>
      <c r="BE95" s="29"/>
      <c r="BF95" s="29">
        <f t="shared" si="19"/>
        <v>23</v>
      </c>
      <c r="BG95" s="29"/>
      <c r="BH95" s="29"/>
      <c r="BI95" s="29"/>
      <c r="BJ95" s="29"/>
      <c r="BK95" s="29"/>
      <c r="BL95" s="29"/>
      <c r="BM95" s="29"/>
      <c r="BN95" s="29"/>
      <c r="BO95" s="29"/>
      <c r="BP95" s="29">
        <f t="shared" si="19"/>
        <v>23</v>
      </c>
      <c r="BQ95" s="29">
        <f t="shared" si="19"/>
        <v>0</v>
      </c>
      <c r="BR95" s="29">
        <f t="shared" si="19"/>
        <v>0</v>
      </c>
      <c r="BS95" s="29">
        <f t="shared" si="19"/>
        <v>23</v>
      </c>
      <c r="BT95" s="29"/>
      <c r="BU95" s="29"/>
      <c r="BV95" s="29"/>
      <c r="BW95" s="29"/>
      <c r="BX95" s="202"/>
      <c r="BY95" s="212"/>
      <c r="BZ95" s="212"/>
      <c r="CA95" s="212"/>
      <c r="CB95" s="212"/>
    </row>
    <row r="96" spans="1:80" s="11" customFormat="1" ht="18" customHeight="1">
      <c r="A96" s="113" t="s">
        <v>30</v>
      </c>
      <c r="B96" s="248" t="s">
        <v>81</v>
      </c>
      <c r="C96" s="248"/>
      <c r="D96" s="248"/>
      <c r="E96" s="248"/>
      <c r="F96" s="248"/>
      <c r="G96" s="248"/>
      <c r="H96" s="66">
        <f>H19+H24+H29+H35+H40+H43+H48+H55+H61+H65+H69+H72+H77+H80+H83+H92+H95</f>
        <v>3822.5000000000005</v>
      </c>
      <c r="I96" s="66"/>
      <c r="J96" s="66"/>
      <c r="K96" s="66"/>
      <c r="L96" s="66">
        <f t="shared" ref="L96:BS96" si="20">L19+L24+L29+L35+L40+L43+L48+L55+L61+L65+L69+L72+L77+L80+L83+L92+L95</f>
        <v>789.4</v>
      </c>
      <c r="M96" s="66">
        <f t="shared" si="20"/>
        <v>3331.3</v>
      </c>
      <c r="N96" s="66"/>
      <c r="O96" s="66"/>
      <c r="P96" s="66"/>
      <c r="Q96" s="66"/>
      <c r="R96" s="66"/>
      <c r="S96" s="66"/>
      <c r="T96" s="66">
        <f t="shared" si="20"/>
        <v>4120.7</v>
      </c>
      <c r="U96" s="66">
        <f t="shared" si="20"/>
        <v>4120.7</v>
      </c>
      <c r="V96" s="66">
        <f t="shared" si="20"/>
        <v>166.60000000000002</v>
      </c>
      <c r="W96" s="66">
        <f t="shared" si="20"/>
        <v>0</v>
      </c>
      <c r="X96" s="66">
        <f t="shared" si="20"/>
        <v>3833</v>
      </c>
      <c r="Y96" s="66"/>
      <c r="Z96" s="66">
        <f t="shared" si="20"/>
        <v>29</v>
      </c>
      <c r="AA96" s="66"/>
      <c r="AB96" s="66">
        <f t="shared" si="20"/>
        <v>1117.9000000000001</v>
      </c>
      <c r="AC96" s="66">
        <f t="shared" si="20"/>
        <v>3282.6</v>
      </c>
      <c r="AD96" s="66"/>
      <c r="AE96" s="66">
        <f t="shared" si="20"/>
        <v>20</v>
      </c>
      <c r="AF96" s="66"/>
      <c r="AG96" s="66"/>
      <c r="AH96" s="66"/>
      <c r="AI96" s="66"/>
      <c r="AJ96" s="66">
        <f t="shared" si="20"/>
        <v>4449.5</v>
      </c>
      <c r="AK96" s="66">
        <f t="shared" si="20"/>
        <v>4420.5</v>
      </c>
      <c r="AL96" s="66">
        <f t="shared" si="20"/>
        <v>166.2</v>
      </c>
      <c r="AM96" s="66">
        <f t="shared" si="20"/>
        <v>29</v>
      </c>
      <c r="AN96" s="66">
        <f t="shared" si="20"/>
        <v>3833</v>
      </c>
      <c r="AO96" s="66"/>
      <c r="AP96" s="66">
        <f t="shared" si="20"/>
        <v>29</v>
      </c>
      <c r="AQ96" s="66">
        <f t="shared" si="20"/>
        <v>0</v>
      </c>
      <c r="AR96" s="66">
        <f t="shared" si="20"/>
        <v>1139.0999999999999</v>
      </c>
      <c r="AS96" s="66">
        <f t="shared" si="20"/>
        <v>3283.9</v>
      </c>
      <c r="AT96" s="66"/>
      <c r="AU96" s="66">
        <f t="shared" si="20"/>
        <v>45</v>
      </c>
      <c r="AV96" s="66"/>
      <c r="AW96" s="66"/>
      <c r="AX96" s="66"/>
      <c r="AY96" s="66"/>
      <c r="AZ96" s="66">
        <f t="shared" si="20"/>
        <v>4497</v>
      </c>
      <c r="BA96" s="66">
        <f t="shared" si="20"/>
        <v>4468</v>
      </c>
      <c r="BB96" s="66">
        <f t="shared" si="20"/>
        <v>166.2</v>
      </c>
      <c r="BC96" s="66">
        <f t="shared" si="20"/>
        <v>29</v>
      </c>
      <c r="BD96" s="66">
        <f t="shared" si="20"/>
        <v>3834.6</v>
      </c>
      <c r="BE96" s="66">
        <f t="shared" si="20"/>
        <v>0</v>
      </c>
      <c r="BF96" s="66">
        <f t="shared" si="20"/>
        <v>23</v>
      </c>
      <c r="BG96" s="66"/>
      <c r="BH96" s="66">
        <f t="shared" si="20"/>
        <v>1139.0999999999999</v>
      </c>
      <c r="BI96" s="66">
        <f t="shared" si="20"/>
        <v>3285.1</v>
      </c>
      <c r="BJ96" s="66"/>
      <c r="BK96" s="66">
        <f t="shared" si="20"/>
        <v>45</v>
      </c>
      <c r="BL96" s="66"/>
      <c r="BM96" s="66"/>
      <c r="BN96" s="66"/>
      <c r="BO96" s="66"/>
      <c r="BP96" s="66">
        <f t="shared" si="20"/>
        <v>4492.2</v>
      </c>
      <c r="BQ96" s="66">
        <f t="shared" si="20"/>
        <v>4469.2</v>
      </c>
      <c r="BR96" s="66">
        <f t="shared" si="20"/>
        <v>290.2</v>
      </c>
      <c r="BS96" s="66">
        <f t="shared" si="20"/>
        <v>23</v>
      </c>
      <c r="BT96" s="66"/>
      <c r="BU96" s="66"/>
      <c r="BV96" s="66"/>
      <c r="BW96" s="66"/>
      <c r="BX96" s="152"/>
      <c r="BY96" s="72"/>
      <c r="BZ96" s="72"/>
      <c r="CA96" s="72"/>
      <c r="CB96" s="72"/>
    </row>
    <row r="97" spans="1:76" s="11" customFormat="1" ht="15" customHeight="1">
      <c r="A97" s="10" t="s">
        <v>36</v>
      </c>
      <c r="B97" s="259" t="s">
        <v>189</v>
      </c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259"/>
      <c r="BD97" s="259"/>
      <c r="BE97" s="259"/>
      <c r="BF97" s="259"/>
      <c r="BG97" s="259"/>
      <c r="BH97" s="259"/>
      <c r="BI97" s="259"/>
      <c r="BJ97" s="259"/>
      <c r="BK97" s="259"/>
      <c r="BL97" s="259"/>
      <c r="BM97" s="259"/>
      <c r="BN97" s="259"/>
      <c r="BO97" s="259"/>
      <c r="BP97" s="259"/>
      <c r="BQ97" s="259"/>
      <c r="BR97" s="259"/>
      <c r="BS97" s="259"/>
      <c r="BT97" s="259"/>
      <c r="BU97" s="259"/>
      <c r="BV97" s="259"/>
      <c r="BW97" s="259"/>
      <c r="BX97" s="259"/>
    </row>
    <row r="98" spans="1:76" s="11" customFormat="1" ht="15.75" customHeight="1">
      <c r="A98" s="117" t="s">
        <v>36</v>
      </c>
      <c r="B98" s="85" t="s">
        <v>30</v>
      </c>
      <c r="C98" s="246" t="s">
        <v>93</v>
      </c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6"/>
      <c r="Q98" s="246"/>
      <c r="R98" s="246"/>
      <c r="S98" s="246"/>
      <c r="T98" s="246"/>
      <c r="U98" s="246"/>
      <c r="V98" s="246"/>
      <c r="W98" s="246"/>
      <c r="X98" s="246"/>
      <c r="Y98" s="246"/>
      <c r="Z98" s="246"/>
      <c r="AA98" s="246"/>
      <c r="AB98" s="246"/>
      <c r="AC98" s="246"/>
      <c r="AD98" s="246"/>
      <c r="AE98" s="246"/>
      <c r="AF98" s="246"/>
      <c r="AG98" s="246"/>
      <c r="AH98" s="246"/>
      <c r="AI98" s="246"/>
      <c r="AJ98" s="246"/>
      <c r="AK98" s="246"/>
      <c r="AL98" s="246"/>
      <c r="AM98" s="246"/>
      <c r="AN98" s="246"/>
      <c r="AO98" s="246"/>
      <c r="AP98" s="246"/>
      <c r="AQ98" s="246"/>
      <c r="AR98" s="246"/>
      <c r="AS98" s="246"/>
      <c r="AT98" s="246"/>
      <c r="AU98" s="246"/>
      <c r="AV98" s="246"/>
      <c r="AW98" s="246"/>
      <c r="AX98" s="246"/>
      <c r="AY98" s="246"/>
      <c r="AZ98" s="246"/>
      <c r="BA98" s="246"/>
      <c r="BB98" s="246"/>
      <c r="BC98" s="246"/>
      <c r="BD98" s="246"/>
      <c r="BE98" s="246"/>
      <c r="BF98" s="246"/>
      <c r="BG98" s="246"/>
      <c r="BH98" s="246"/>
      <c r="BI98" s="246"/>
      <c r="BJ98" s="246"/>
      <c r="BK98" s="246"/>
      <c r="BL98" s="246"/>
      <c r="BM98" s="246"/>
      <c r="BN98" s="246"/>
      <c r="BO98" s="246"/>
      <c r="BP98" s="246"/>
      <c r="BQ98" s="246"/>
      <c r="BR98" s="246"/>
      <c r="BS98" s="246"/>
      <c r="BT98" s="246"/>
      <c r="BU98" s="246"/>
      <c r="BV98" s="246"/>
      <c r="BW98" s="246"/>
      <c r="BX98" s="246"/>
    </row>
    <row r="99" spans="1:76" s="11" customFormat="1" ht="45.75">
      <c r="A99" s="14" t="s">
        <v>36</v>
      </c>
      <c r="B99" s="15" t="s">
        <v>30</v>
      </c>
      <c r="C99" s="36" t="s">
        <v>30</v>
      </c>
      <c r="D99" s="17" t="s">
        <v>94</v>
      </c>
      <c r="E99" s="18" t="s">
        <v>56</v>
      </c>
      <c r="F99" s="20" t="s">
        <v>38</v>
      </c>
      <c r="G99" s="173" t="s">
        <v>95</v>
      </c>
      <c r="H99" s="84"/>
      <c r="I99" s="41"/>
      <c r="J99" s="41"/>
      <c r="K99" s="41"/>
      <c r="L99" s="41">
        <v>10.1</v>
      </c>
      <c r="M99" s="41"/>
      <c r="N99" s="41"/>
      <c r="O99" s="41"/>
      <c r="P99" s="41"/>
      <c r="Q99" s="41"/>
      <c r="R99" s="41"/>
      <c r="S99" s="41"/>
      <c r="T99" s="41">
        <v>10.1</v>
      </c>
      <c r="U99" s="41">
        <v>10.1</v>
      </c>
      <c r="V99" s="41">
        <v>0</v>
      </c>
      <c r="W99" s="42">
        <v>0</v>
      </c>
      <c r="X99" s="42"/>
      <c r="Y99" s="42"/>
      <c r="Z99" s="42"/>
      <c r="AA99" s="42"/>
      <c r="AB99" s="41">
        <v>10.1</v>
      </c>
      <c r="AC99" s="42"/>
      <c r="AD99" s="42"/>
      <c r="AE99" s="41"/>
      <c r="AF99" s="43"/>
      <c r="AG99" s="41"/>
      <c r="AH99" s="41"/>
      <c r="AI99" s="41"/>
      <c r="AJ99" s="41">
        <v>10.1</v>
      </c>
      <c r="AK99" s="41">
        <v>10.1</v>
      </c>
      <c r="AL99" s="41">
        <v>0</v>
      </c>
      <c r="AM99" s="42">
        <v>0</v>
      </c>
      <c r="AN99" s="43"/>
      <c r="AO99" s="43"/>
      <c r="AP99" s="43"/>
      <c r="AQ99" s="43"/>
      <c r="AR99" s="41">
        <v>10.1</v>
      </c>
      <c r="AS99" s="39"/>
      <c r="AT99" s="39"/>
      <c r="AU99" s="41"/>
      <c r="AV99" s="43"/>
      <c r="AW99" s="41"/>
      <c r="AX99" s="41"/>
      <c r="AY99" s="41"/>
      <c r="AZ99" s="41">
        <v>10.1</v>
      </c>
      <c r="BA99" s="41">
        <v>10.1</v>
      </c>
      <c r="BB99" s="41">
        <v>0</v>
      </c>
      <c r="BC99" s="42">
        <v>0</v>
      </c>
      <c r="BD99" s="43"/>
      <c r="BE99" s="43"/>
      <c r="BF99" s="43"/>
      <c r="BG99" s="43"/>
      <c r="BH99" s="41">
        <v>10.136699999999999</v>
      </c>
      <c r="BI99" s="39"/>
      <c r="BJ99" s="39"/>
      <c r="BK99" s="41"/>
      <c r="BL99" s="41"/>
      <c r="BM99" s="41"/>
      <c r="BN99" s="41"/>
      <c r="BO99" s="41"/>
      <c r="BP99" s="41">
        <v>10.136699999999999</v>
      </c>
      <c r="BQ99" s="41">
        <v>10.136699999999999</v>
      </c>
      <c r="BR99" s="41">
        <v>0</v>
      </c>
      <c r="BS99" s="42">
        <v>0</v>
      </c>
      <c r="BT99" s="25" t="s">
        <v>96</v>
      </c>
      <c r="BU99" s="26">
        <v>25</v>
      </c>
      <c r="BV99" s="26">
        <v>25</v>
      </c>
      <c r="BW99" s="26">
        <v>25</v>
      </c>
      <c r="BX99" s="26">
        <v>25</v>
      </c>
    </row>
    <row r="100" spans="1:76" s="72" customFormat="1" ht="20.25" customHeight="1">
      <c r="A100" s="12" t="s">
        <v>36</v>
      </c>
      <c r="B100" s="85" t="s">
        <v>30</v>
      </c>
      <c r="C100" s="245" t="s">
        <v>97</v>
      </c>
      <c r="D100" s="245"/>
      <c r="E100" s="245"/>
      <c r="F100" s="245"/>
      <c r="G100" s="245"/>
      <c r="H100" s="86"/>
      <c r="I100" s="86"/>
      <c r="J100" s="86"/>
      <c r="K100" s="86"/>
      <c r="L100" s="86">
        <f t="shared" ref="L100:BS100" si="21">SUM(L99)</f>
        <v>10.1</v>
      </c>
      <c r="M100" s="86"/>
      <c r="N100" s="86"/>
      <c r="O100" s="86"/>
      <c r="P100" s="86"/>
      <c r="Q100" s="86"/>
      <c r="R100" s="86"/>
      <c r="S100" s="86"/>
      <c r="T100" s="86">
        <f t="shared" si="21"/>
        <v>10.1</v>
      </c>
      <c r="U100" s="86">
        <f t="shared" si="21"/>
        <v>10.1</v>
      </c>
      <c r="V100" s="86">
        <f t="shared" si="21"/>
        <v>0</v>
      </c>
      <c r="W100" s="86">
        <f t="shared" si="21"/>
        <v>0</v>
      </c>
      <c r="X100" s="86"/>
      <c r="Y100" s="86"/>
      <c r="Z100" s="86"/>
      <c r="AA100" s="86"/>
      <c r="AB100" s="86">
        <f t="shared" si="21"/>
        <v>10.1</v>
      </c>
      <c r="AC100" s="86"/>
      <c r="AD100" s="86"/>
      <c r="AE100" s="86"/>
      <c r="AF100" s="86"/>
      <c r="AG100" s="86"/>
      <c r="AH100" s="86"/>
      <c r="AI100" s="86"/>
      <c r="AJ100" s="86">
        <f t="shared" si="21"/>
        <v>10.1</v>
      </c>
      <c r="AK100" s="86">
        <f t="shared" si="21"/>
        <v>10.1</v>
      </c>
      <c r="AL100" s="86">
        <f t="shared" si="21"/>
        <v>0</v>
      </c>
      <c r="AM100" s="86">
        <f t="shared" si="21"/>
        <v>0</v>
      </c>
      <c r="AN100" s="86"/>
      <c r="AO100" s="86"/>
      <c r="AP100" s="86"/>
      <c r="AQ100" s="86"/>
      <c r="AR100" s="86">
        <f t="shared" si="21"/>
        <v>10.1</v>
      </c>
      <c r="AS100" s="86"/>
      <c r="AT100" s="86"/>
      <c r="AU100" s="86"/>
      <c r="AV100" s="86"/>
      <c r="AW100" s="86"/>
      <c r="AX100" s="86"/>
      <c r="AY100" s="86"/>
      <c r="AZ100" s="86">
        <f t="shared" si="21"/>
        <v>10.1</v>
      </c>
      <c r="BA100" s="86">
        <f t="shared" si="21"/>
        <v>10.1</v>
      </c>
      <c r="BB100" s="86">
        <f t="shared" si="21"/>
        <v>0</v>
      </c>
      <c r="BC100" s="86">
        <f t="shared" si="21"/>
        <v>0</v>
      </c>
      <c r="BD100" s="86"/>
      <c r="BE100" s="86"/>
      <c r="BF100" s="86"/>
      <c r="BG100" s="86"/>
      <c r="BH100" s="86">
        <f t="shared" si="21"/>
        <v>10.136699999999999</v>
      </c>
      <c r="BI100" s="86"/>
      <c r="BJ100" s="86"/>
      <c r="BK100" s="86"/>
      <c r="BL100" s="86"/>
      <c r="BM100" s="86"/>
      <c r="BN100" s="86"/>
      <c r="BO100" s="86"/>
      <c r="BP100" s="86">
        <f t="shared" si="21"/>
        <v>10.136699999999999</v>
      </c>
      <c r="BQ100" s="86">
        <f t="shared" si="21"/>
        <v>10.136699999999999</v>
      </c>
      <c r="BR100" s="86">
        <f t="shared" si="21"/>
        <v>0</v>
      </c>
      <c r="BS100" s="86">
        <f t="shared" si="21"/>
        <v>0</v>
      </c>
      <c r="BT100" s="86"/>
      <c r="BU100" s="86"/>
      <c r="BV100" s="86"/>
      <c r="BW100" s="86"/>
      <c r="BX100" s="153"/>
    </row>
    <row r="101" spans="1:76" s="11" customFormat="1" ht="15.75" customHeight="1">
      <c r="A101" s="12" t="s">
        <v>36</v>
      </c>
      <c r="B101" s="13" t="s">
        <v>36</v>
      </c>
      <c r="C101" s="246" t="s">
        <v>99</v>
      </c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6"/>
      <c r="Q101" s="246"/>
      <c r="R101" s="246"/>
      <c r="S101" s="246"/>
      <c r="T101" s="246"/>
      <c r="U101" s="246"/>
      <c r="V101" s="246"/>
      <c r="W101" s="246"/>
      <c r="X101" s="246"/>
      <c r="Y101" s="246"/>
      <c r="Z101" s="246"/>
      <c r="AA101" s="246"/>
      <c r="AB101" s="246"/>
      <c r="AC101" s="246"/>
      <c r="AD101" s="246"/>
      <c r="AE101" s="246"/>
      <c r="AF101" s="246"/>
      <c r="AG101" s="246"/>
      <c r="AH101" s="246"/>
      <c r="AI101" s="246"/>
      <c r="AJ101" s="246"/>
      <c r="AK101" s="246"/>
      <c r="AL101" s="246"/>
      <c r="AM101" s="246"/>
      <c r="AN101" s="246"/>
      <c r="AO101" s="246"/>
      <c r="AP101" s="246"/>
      <c r="AQ101" s="246"/>
      <c r="AR101" s="246"/>
      <c r="AS101" s="246"/>
      <c r="AT101" s="246"/>
      <c r="AU101" s="246"/>
      <c r="AV101" s="246"/>
      <c r="AW101" s="246"/>
      <c r="AX101" s="246"/>
      <c r="AY101" s="246"/>
      <c r="AZ101" s="246"/>
      <c r="BA101" s="246"/>
      <c r="BB101" s="246"/>
      <c r="BC101" s="246"/>
      <c r="BD101" s="246"/>
      <c r="BE101" s="246"/>
      <c r="BF101" s="246"/>
      <c r="BG101" s="246"/>
      <c r="BH101" s="246"/>
      <c r="BI101" s="246"/>
      <c r="BJ101" s="246"/>
      <c r="BK101" s="246"/>
      <c r="BL101" s="246"/>
      <c r="BM101" s="246"/>
      <c r="BN101" s="246"/>
      <c r="BO101" s="246"/>
      <c r="BP101" s="246"/>
      <c r="BQ101" s="246"/>
      <c r="BR101" s="246"/>
      <c r="BS101" s="246"/>
      <c r="BT101" s="246"/>
      <c r="BU101" s="246"/>
      <c r="BV101" s="246"/>
      <c r="BW101" s="246"/>
      <c r="BX101" s="246"/>
    </row>
    <row r="102" spans="1:76" s="11" customFormat="1" ht="45.75">
      <c r="A102" s="12" t="s">
        <v>36</v>
      </c>
      <c r="B102" s="13" t="s">
        <v>36</v>
      </c>
      <c r="C102" s="149" t="s">
        <v>30</v>
      </c>
      <c r="D102" s="101" t="s">
        <v>100</v>
      </c>
      <c r="E102" s="147" t="s">
        <v>56</v>
      </c>
      <c r="F102" s="116" t="s">
        <v>38</v>
      </c>
      <c r="G102" s="173" t="s">
        <v>95</v>
      </c>
      <c r="H102" s="84"/>
      <c r="I102" s="41"/>
      <c r="J102" s="41"/>
      <c r="K102" s="41"/>
      <c r="L102" s="41">
        <v>5.8</v>
      </c>
      <c r="M102" s="41"/>
      <c r="N102" s="41">
        <v>6.7428999999999997</v>
      </c>
      <c r="O102" s="41"/>
      <c r="P102" s="41"/>
      <c r="Q102" s="41"/>
      <c r="R102" s="41"/>
      <c r="S102" s="41"/>
      <c r="T102" s="37">
        <f>L102</f>
        <v>5.8</v>
      </c>
      <c r="U102" s="33">
        <f>L102</f>
        <v>5.8</v>
      </c>
      <c r="V102" s="33">
        <v>0</v>
      </c>
      <c r="W102" s="42">
        <v>0</v>
      </c>
      <c r="X102" s="84"/>
      <c r="Y102" s="41"/>
      <c r="Z102" s="41"/>
      <c r="AA102" s="41"/>
      <c r="AB102" s="41">
        <v>5.8</v>
      </c>
      <c r="AC102" s="41"/>
      <c r="AD102" s="41">
        <v>6.7428999999999997</v>
      </c>
      <c r="AE102" s="41"/>
      <c r="AF102" s="41"/>
      <c r="AG102" s="41"/>
      <c r="AH102" s="41"/>
      <c r="AI102" s="41"/>
      <c r="AJ102" s="37">
        <f>AB102</f>
        <v>5.8</v>
      </c>
      <c r="AK102" s="33">
        <f>AB102</f>
        <v>5.8</v>
      </c>
      <c r="AL102" s="33">
        <v>0</v>
      </c>
      <c r="AM102" s="42">
        <v>0</v>
      </c>
      <c r="AN102" s="84"/>
      <c r="AO102" s="41"/>
      <c r="AP102" s="41"/>
      <c r="AQ102" s="41"/>
      <c r="AR102" s="41">
        <v>5.8</v>
      </c>
      <c r="AS102" s="41"/>
      <c r="AT102" s="41">
        <v>6.7428999999999997</v>
      </c>
      <c r="AU102" s="41"/>
      <c r="AV102" s="41"/>
      <c r="AW102" s="41"/>
      <c r="AX102" s="41"/>
      <c r="AY102" s="41"/>
      <c r="AZ102" s="37">
        <f>AR102</f>
        <v>5.8</v>
      </c>
      <c r="BA102" s="33">
        <f>AR102</f>
        <v>5.8</v>
      </c>
      <c r="BB102" s="33">
        <v>0</v>
      </c>
      <c r="BC102" s="42">
        <v>0</v>
      </c>
      <c r="BD102" s="84"/>
      <c r="BE102" s="41"/>
      <c r="BF102" s="41"/>
      <c r="BG102" s="41"/>
      <c r="BH102" s="41">
        <v>5.8</v>
      </c>
      <c r="BI102" s="41"/>
      <c r="BJ102" s="41">
        <v>6.7428999999999997</v>
      </c>
      <c r="BK102" s="41"/>
      <c r="BL102" s="41"/>
      <c r="BM102" s="41"/>
      <c r="BN102" s="41"/>
      <c r="BO102" s="41"/>
      <c r="BP102" s="37">
        <f>BH102</f>
        <v>5.8</v>
      </c>
      <c r="BQ102" s="33">
        <f>BH102</f>
        <v>5.8</v>
      </c>
      <c r="BR102" s="33">
        <v>0</v>
      </c>
      <c r="BS102" s="42">
        <v>0</v>
      </c>
      <c r="BT102" s="25" t="s">
        <v>101</v>
      </c>
      <c r="BU102" s="26">
        <v>21</v>
      </c>
      <c r="BV102" s="26">
        <v>20</v>
      </c>
      <c r="BW102" s="26">
        <v>20</v>
      </c>
      <c r="BX102" s="26">
        <v>20</v>
      </c>
    </row>
    <row r="103" spans="1:76" s="72" customFormat="1" ht="20.25" customHeight="1">
      <c r="A103" s="12" t="s">
        <v>36</v>
      </c>
      <c r="B103" s="85" t="s">
        <v>36</v>
      </c>
      <c r="C103" s="245" t="s">
        <v>97</v>
      </c>
      <c r="D103" s="245"/>
      <c r="E103" s="245"/>
      <c r="F103" s="245"/>
      <c r="G103" s="245"/>
      <c r="H103" s="86"/>
      <c r="I103" s="86"/>
      <c r="J103" s="86"/>
      <c r="K103" s="86"/>
      <c r="L103" s="86">
        <f t="shared" ref="L103:BS103" si="22">SUM(L102)</f>
        <v>5.8</v>
      </c>
      <c r="M103" s="86"/>
      <c r="N103" s="86">
        <f t="shared" si="22"/>
        <v>6.7428999999999997</v>
      </c>
      <c r="O103" s="86"/>
      <c r="P103" s="86"/>
      <c r="Q103" s="86"/>
      <c r="R103" s="86"/>
      <c r="S103" s="86"/>
      <c r="T103" s="86">
        <f t="shared" si="22"/>
        <v>5.8</v>
      </c>
      <c r="U103" s="86">
        <f t="shared" si="22"/>
        <v>5.8</v>
      </c>
      <c r="V103" s="86">
        <f t="shared" si="22"/>
        <v>0</v>
      </c>
      <c r="W103" s="86">
        <f t="shared" si="22"/>
        <v>0</v>
      </c>
      <c r="X103" s="86"/>
      <c r="Y103" s="86"/>
      <c r="Z103" s="86"/>
      <c r="AA103" s="86"/>
      <c r="AB103" s="86">
        <f t="shared" si="22"/>
        <v>5.8</v>
      </c>
      <c r="AC103" s="86"/>
      <c r="AD103" s="86">
        <f t="shared" si="22"/>
        <v>6.7428999999999997</v>
      </c>
      <c r="AE103" s="86"/>
      <c r="AF103" s="86"/>
      <c r="AG103" s="86"/>
      <c r="AH103" s="86"/>
      <c r="AI103" s="86"/>
      <c r="AJ103" s="86">
        <f t="shared" si="22"/>
        <v>5.8</v>
      </c>
      <c r="AK103" s="86">
        <f t="shared" si="22"/>
        <v>5.8</v>
      </c>
      <c r="AL103" s="86">
        <f t="shared" si="22"/>
        <v>0</v>
      </c>
      <c r="AM103" s="86">
        <f t="shared" si="22"/>
        <v>0</v>
      </c>
      <c r="AN103" s="86"/>
      <c r="AO103" s="86"/>
      <c r="AP103" s="86"/>
      <c r="AQ103" s="86"/>
      <c r="AR103" s="86">
        <f t="shared" si="22"/>
        <v>5.8</v>
      </c>
      <c r="AS103" s="86"/>
      <c r="AT103" s="86">
        <f t="shared" si="22"/>
        <v>6.7428999999999997</v>
      </c>
      <c r="AU103" s="86"/>
      <c r="AV103" s="86"/>
      <c r="AW103" s="86"/>
      <c r="AX103" s="86"/>
      <c r="AY103" s="86"/>
      <c r="AZ103" s="86">
        <f t="shared" si="22"/>
        <v>5.8</v>
      </c>
      <c r="BA103" s="86">
        <f t="shared" si="22"/>
        <v>5.8</v>
      </c>
      <c r="BB103" s="86">
        <f t="shared" si="22"/>
        <v>0</v>
      </c>
      <c r="BC103" s="86">
        <f t="shared" si="22"/>
        <v>0</v>
      </c>
      <c r="BD103" s="86"/>
      <c r="BE103" s="86"/>
      <c r="BF103" s="86"/>
      <c r="BG103" s="86"/>
      <c r="BH103" s="86">
        <f t="shared" si="22"/>
        <v>5.8</v>
      </c>
      <c r="BI103" s="86"/>
      <c r="BJ103" s="86">
        <f t="shared" si="22"/>
        <v>6.7428999999999997</v>
      </c>
      <c r="BK103" s="86"/>
      <c r="BL103" s="86"/>
      <c r="BM103" s="86"/>
      <c r="BN103" s="86"/>
      <c r="BO103" s="86"/>
      <c r="BP103" s="86">
        <f t="shared" si="22"/>
        <v>5.8</v>
      </c>
      <c r="BQ103" s="86">
        <f t="shared" si="22"/>
        <v>5.8</v>
      </c>
      <c r="BR103" s="86">
        <f t="shared" si="22"/>
        <v>0</v>
      </c>
      <c r="BS103" s="86">
        <f t="shared" si="22"/>
        <v>0</v>
      </c>
      <c r="BT103" s="86"/>
      <c r="BU103" s="86"/>
      <c r="BV103" s="86"/>
      <c r="BW103" s="86"/>
      <c r="BX103" s="153"/>
    </row>
    <row r="104" spans="1:76" s="11" customFormat="1" ht="15.75" customHeight="1">
      <c r="A104" s="12" t="s">
        <v>36</v>
      </c>
      <c r="B104" s="13" t="s">
        <v>43</v>
      </c>
      <c r="C104" s="246" t="s">
        <v>102</v>
      </c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6"/>
      <c r="Q104" s="246"/>
      <c r="R104" s="246"/>
      <c r="S104" s="246"/>
      <c r="T104" s="246"/>
      <c r="U104" s="246"/>
      <c r="V104" s="246"/>
      <c r="W104" s="246"/>
      <c r="X104" s="246"/>
      <c r="Y104" s="246"/>
      <c r="Z104" s="246"/>
      <c r="AA104" s="246"/>
      <c r="AB104" s="246"/>
      <c r="AC104" s="246"/>
      <c r="AD104" s="246"/>
      <c r="AE104" s="246"/>
      <c r="AF104" s="246"/>
      <c r="AG104" s="246"/>
      <c r="AH104" s="246"/>
      <c r="AI104" s="246"/>
      <c r="AJ104" s="246"/>
      <c r="AK104" s="246"/>
      <c r="AL104" s="246"/>
      <c r="AM104" s="246"/>
      <c r="AN104" s="246"/>
      <c r="AO104" s="246"/>
      <c r="AP104" s="246"/>
      <c r="AQ104" s="246"/>
      <c r="AR104" s="246"/>
      <c r="AS104" s="246"/>
      <c r="AT104" s="246"/>
      <c r="AU104" s="246"/>
      <c r="AV104" s="246"/>
      <c r="AW104" s="246"/>
      <c r="AX104" s="246"/>
      <c r="AY104" s="246"/>
      <c r="AZ104" s="246"/>
      <c r="BA104" s="246"/>
      <c r="BB104" s="246"/>
      <c r="BC104" s="246"/>
      <c r="BD104" s="246"/>
      <c r="BE104" s="246"/>
      <c r="BF104" s="246"/>
      <c r="BG104" s="246"/>
      <c r="BH104" s="246"/>
      <c r="BI104" s="246"/>
      <c r="BJ104" s="246"/>
      <c r="BK104" s="246"/>
      <c r="BL104" s="246"/>
      <c r="BM104" s="246"/>
      <c r="BN104" s="246"/>
      <c r="BO104" s="246"/>
      <c r="BP104" s="246"/>
      <c r="BQ104" s="246"/>
      <c r="BR104" s="246"/>
      <c r="BS104" s="246"/>
      <c r="BT104" s="246"/>
      <c r="BU104" s="246"/>
      <c r="BV104" s="246"/>
      <c r="BW104" s="246"/>
      <c r="BX104" s="246"/>
    </row>
    <row r="105" spans="1:76" s="11" customFormat="1" ht="45.75">
      <c r="A105" s="12" t="s">
        <v>36</v>
      </c>
      <c r="B105" s="13" t="s">
        <v>43</v>
      </c>
      <c r="C105" s="149" t="s">
        <v>30</v>
      </c>
      <c r="D105" s="101" t="s">
        <v>103</v>
      </c>
      <c r="E105" s="147" t="s">
        <v>56</v>
      </c>
      <c r="F105" s="116" t="s">
        <v>38</v>
      </c>
      <c r="G105" s="173" t="s">
        <v>95</v>
      </c>
      <c r="H105" s="84"/>
      <c r="I105" s="41"/>
      <c r="J105" s="41"/>
      <c r="K105" s="41"/>
      <c r="L105" s="41">
        <v>1.4</v>
      </c>
      <c r="M105" s="41"/>
      <c r="N105" s="41"/>
      <c r="O105" s="41"/>
      <c r="P105" s="41"/>
      <c r="Q105" s="41"/>
      <c r="R105" s="41"/>
      <c r="S105" s="41"/>
      <c r="T105" s="37">
        <v>1.4</v>
      </c>
      <c r="U105" s="33">
        <v>1.4</v>
      </c>
      <c r="V105" s="33">
        <v>0</v>
      </c>
      <c r="W105" s="42">
        <v>0</v>
      </c>
      <c r="X105" s="37"/>
      <c r="Y105" s="37"/>
      <c r="Z105" s="37"/>
      <c r="AA105" s="37"/>
      <c r="AB105" s="41">
        <v>1.4</v>
      </c>
      <c r="AC105" s="37"/>
      <c r="AD105" s="37"/>
      <c r="AE105" s="37"/>
      <c r="AF105" s="43"/>
      <c r="AG105" s="41"/>
      <c r="AH105" s="41"/>
      <c r="AI105" s="41"/>
      <c r="AJ105" s="37">
        <v>1.4</v>
      </c>
      <c r="AK105" s="33">
        <v>1.4</v>
      </c>
      <c r="AL105" s="33">
        <v>0</v>
      </c>
      <c r="AM105" s="42">
        <v>0</v>
      </c>
      <c r="AN105" s="43"/>
      <c r="AO105" s="43"/>
      <c r="AP105" s="43"/>
      <c r="AQ105" s="43"/>
      <c r="AR105" s="41">
        <v>1.4480999999999999</v>
      </c>
      <c r="AS105" s="39"/>
      <c r="AT105" s="39"/>
      <c r="AU105" s="39"/>
      <c r="AV105" s="43"/>
      <c r="AW105" s="41"/>
      <c r="AX105" s="41"/>
      <c r="AY105" s="41"/>
      <c r="AZ105" s="37">
        <v>1.4480999999999999</v>
      </c>
      <c r="BA105" s="33">
        <v>1.4480999999999999</v>
      </c>
      <c r="BB105" s="33">
        <v>0</v>
      </c>
      <c r="BC105" s="42">
        <v>0</v>
      </c>
      <c r="BD105" s="43"/>
      <c r="BE105" s="43"/>
      <c r="BF105" s="43"/>
      <c r="BG105" s="43"/>
      <c r="BH105" s="41">
        <v>1.4480999999999999</v>
      </c>
      <c r="BI105" s="39"/>
      <c r="BJ105" s="39"/>
      <c r="BK105" s="39"/>
      <c r="BL105" s="43"/>
      <c r="BM105" s="41"/>
      <c r="BN105" s="41"/>
      <c r="BO105" s="41"/>
      <c r="BP105" s="37">
        <v>1.4480999999999999</v>
      </c>
      <c r="BQ105" s="33">
        <v>1.4480999999999999</v>
      </c>
      <c r="BR105" s="33">
        <v>0</v>
      </c>
      <c r="BS105" s="42">
        <v>0</v>
      </c>
      <c r="BT105" s="25" t="s">
        <v>104</v>
      </c>
      <c r="BU105" s="26">
        <v>400</v>
      </c>
      <c r="BV105" s="26">
        <v>400</v>
      </c>
      <c r="BW105" s="26">
        <v>400</v>
      </c>
      <c r="BX105" s="26">
        <v>400</v>
      </c>
    </row>
    <row r="106" spans="1:76" s="72" customFormat="1" ht="20.25" customHeight="1">
      <c r="A106" s="12" t="s">
        <v>36</v>
      </c>
      <c r="B106" s="85" t="s">
        <v>43</v>
      </c>
      <c r="C106" s="245" t="s">
        <v>97</v>
      </c>
      <c r="D106" s="245"/>
      <c r="E106" s="245"/>
      <c r="F106" s="245"/>
      <c r="G106" s="245"/>
      <c r="H106" s="86"/>
      <c r="I106" s="86"/>
      <c r="J106" s="86"/>
      <c r="K106" s="86"/>
      <c r="L106" s="86">
        <f t="shared" ref="L106:BS106" si="23">SUM(L105)</f>
        <v>1.4</v>
      </c>
      <c r="M106" s="86"/>
      <c r="N106" s="86"/>
      <c r="O106" s="86"/>
      <c r="P106" s="86"/>
      <c r="Q106" s="86"/>
      <c r="R106" s="86"/>
      <c r="S106" s="86"/>
      <c r="T106" s="86">
        <f t="shared" si="23"/>
        <v>1.4</v>
      </c>
      <c r="U106" s="86">
        <f t="shared" si="23"/>
        <v>1.4</v>
      </c>
      <c r="V106" s="86">
        <f t="shared" si="23"/>
        <v>0</v>
      </c>
      <c r="W106" s="86">
        <f t="shared" si="23"/>
        <v>0</v>
      </c>
      <c r="X106" s="86"/>
      <c r="Y106" s="86"/>
      <c r="Z106" s="86"/>
      <c r="AA106" s="86"/>
      <c r="AB106" s="86">
        <f t="shared" si="23"/>
        <v>1.4</v>
      </c>
      <c r="AC106" s="86"/>
      <c r="AD106" s="86"/>
      <c r="AE106" s="86"/>
      <c r="AF106" s="86"/>
      <c r="AG106" s="86"/>
      <c r="AH106" s="86"/>
      <c r="AI106" s="86"/>
      <c r="AJ106" s="86">
        <f t="shared" si="23"/>
        <v>1.4</v>
      </c>
      <c r="AK106" s="86">
        <f t="shared" si="23"/>
        <v>1.4</v>
      </c>
      <c r="AL106" s="86">
        <f t="shared" si="23"/>
        <v>0</v>
      </c>
      <c r="AM106" s="86">
        <f t="shared" si="23"/>
        <v>0</v>
      </c>
      <c r="AN106" s="86"/>
      <c r="AO106" s="86"/>
      <c r="AP106" s="86"/>
      <c r="AQ106" s="86"/>
      <c r="AR106" s="86">
        <f t="shared" si="23"/>
        <v>1.4480999999999999</v>
      </c>
      <c r="AS106" s="86"/>
      <c r="AT106" s="86"/>
      <c r="AU106" s="86"/>
      <c r="AV106" s="86"/>
      <c r="AW106" s="86"/>
      <c r="AX106" s="86"/>
      <c r="AY106" s="86"/>
      <c r="AZ106" s="86">
        <f t="shared" si="23"/>
        <v>1.4480999999999999</v>
      </c>
      <c r="BA106" s="86">
        <f t="shared" si="23"/>
        <v>1.4480999999999999</v>
      </c>
      <c r="BB106" s="86">
        <f t="shared" si="23"/>
        <v>0</v>
      </c>
      <c r="BC106" s="86">
        <f t="shared" si="23"/>
        <v>0</v>
      </c>
      <c r="BD106" s="86"/>
      <c r="BE106" s="86"/>
      <c r="BF106" s="86"/>
      <c r="BG106" s="86"/>
      <c r="BH106" s="86">
        <f t="shared" si="23"/>
        <v>1.4480999999999999</v>
      </c>
      <c r="BI106" s="86"/>
      <c r="BJ106" s="86"/>
      <c r="BK106" s="86"/>
      <c r="BL106" s="86"/>
      <c r="BM106" s="86"/>
      <c r="BN106" s="86"/>
      <c r="BO106" s="86"/>
      <c r="BP106" s="86">
        <f t="shared" si="23"/>
        <v>1.4480999999999999</v>
      </c>
      <c r="BQ106" s="86">
        <f t="shared" si="23"/>
        <v>1.4480999999999999</v>
      </c>
      <c r="BR106" s="86">
        <f t="shared" si="23"/>
        <v>0</v>
      </c>
      <c r="BS106" s="86">
        <f t="shared" si="23"/>
        <v>0</v>
      </c>
      <c r="BT106" s="86"/>
      <c r="BU106" s="86"/>
      <c r="BV106" s="86"/>
      <c r="BW106" s="86"/>
      <c r="BX106" s="153" t="s">
        <v>98</v>
      </c>
    </row>
    <row r="107" spans="1:76" s="11" customFormat="1" ht="15.75" customHeight="1">
      <c r="A107" s="12" t="s">
        <v>36</v>
      </c>
      <c r="B107" s="13" t="s">
        <v>46</v>
      </c>
      <c r="C107" s="246" t="s">
        <v>143</v>
      </c>
      <c r="D107" s="247"/>
      <c r="E107" s="247"/>
      <c r="F107" s="247"/>
      <c r="G107" s="247"/>
      <c r="H107" s="247"/>
      <c r="I107" s="247"/>
      <c r="J107" s="247"/>
      <c r="K107" s="247"/>
      <c r="L107" s="247"/>
      <c r="M107" s="247"/>
      <c r="N107" s="247"/>
      <c r="O107" s="247"/>
      <c r="P107" s="247"/>
      <c r="Q107" s="247"/>
      <c r="R107" s="247"/>
      <c r="S107" s="247"/>
      <c r="T107" s="247"/>
      <c r="U107" s="247"/>
      <c r="V107" s="247"/>
      <c r="W107" s="247"/>
      <c r="X107" s="247"/>
      <c r="Y107" s="247"/>
      <c r="Z107" s="247"/>
      <c r="AA107" s="247"/>
      <c r="AB107" s="247"/>
      <c r="AC107" s="247"/>
      <c r="AD107" s="247"/>
      <c r="AE107" s="247"/>
      <c r="AF107" s="247"/>
      <c r="AG107" s="247"/>
      <c r="AH107" s="247"/>
      <c r="AI107" s="247"/>
      <c r="AJ107" s="247"/>
      <c r="AK107" s="247"/>
      <c r="AL107" s="247"/>
      <c r="AM107" s="247"/>
      <c r="AN107" s="247"/>
      <c r="AO107" s="247"/>
      <c r="AP107" s="247"/>
      <c r="AQ107" s="247"/>
      <c r="AR107" s="247"/>
      <c r="AS107" s="247"/>
      <c r="AT107" s="247"/>
      <c r="AU107" s="247"/>
      <c r="AV107" s="247"/>
      <c r="AW107" s="247"/>
      <c r="AX107" s="247"/>
      <c r="AY107" s="247"/>
      <c r="AZ107" s="247"/>
      <c r="BA107" s="247"/>
      <c r="BB107" s="247"/>
      <c r="BC107" s="247"/>
      <c r="BD107" s="247"/>
      <c r="BE107" s="247"/>
      <c r="BF107" s="247"/>
      <c r="BG107" s="247"/>
      <c r="BH107" s="247"/>
      <c r="BI107" s="247"/>
      <c r="BJ107" s="247"/>
      <c r="BK107" s="247"/>
      <c r="BL107" s="247"/>
      <c r="BM107" s="247"/>
      <c r="BN107" s="247"/>
      <c r="BO107" s="247"/>
      <c r="BP107" s="247"/>
      <c r="BQ107" s="247"/>
      <c r="BR107" s="247"/>
      <c r="BS107" s="247"/>
      <c r="BT107" s="247"/>
      <c r="BU107" s="247"/>
      <c r="BV107" s="247"/>
      <c r="BW107" s="247"/>
      <c r="BX107" s="247"/>
    </row>
    <row r="108" spans="1:76" s="11" customFormat="1" ht="45.75">
      <c r="A108" s="12" t="s">
        <v>36</v>
      </c>
      <c r="B108" s="13" t="s">
        <v>46</v>
      </c>
      <c r="C108" s="149" t="s">
        <v>30</v>
      </c>
      <c r="D108" s="101" t="s">
        <v>144</v>
      </c>
      <c r="E108" s="147" t="s">
        <v>56</v>
      </c>
      <c r="F108" s="116" t="s">
        <v>38</v>
      </c>
      <c r="G108" s="173" t="s">
        <v>95</v>
      </c>
      <c r="H108" s="84"/>
      <c r="I108" s="41"/>
      <c r="J108" s="41"/>
      <c r="K108" s="41"/>
      <c r="L108" s="41">
        <v>2.9</v>
      </c>
      <c r="M108" s="41"/>
      <c r="N108" s="41"/>
      <c r="O108" s="41"/>
      <c r="P108" s="41"/>
      <c r="Q108" s="41"/>
      <c r="R108" s="41"/>
      <c r="S108" s="41"/>
      <c r="T108" s="37">
        <v>2.8961999999999999</v>
      </c>
      <c r="U108" s="33">
        <v>2.8961999999999999</v>
      </c>
      <c r="V108" s="33">
        <v>0</v>
      </c>
      <c r="W108" s="42">
        <v>0</v>
      </c>
      <c r="X108" s="37"/>
      <c r="Y108" s="37"/>
      <c r="Z108" s="37"/>
      <c r="AA108" s="37"/>
      <c r="AB108" s="41">
        <v>2.9</v>
      </c>
      <c r="AC108" s="41"/>
      <c r="AD108" s="41"/>
      <c r="AE108" s="41"/>
      <c r="AF108" s="41"/>
      <c r="AG108" s="41"/>
      <c r="AH108" s="41"/>
      <c r="AI108" s="41"/>
      <c r="AJ108" s="37">
        <v>2.9</v>
      </c>
      <c r="AK108" s="33">
        <v>2.9</v>
      </c>
      <c r="AL108" s="33">
        <v>0</v>
      </c>
      <c r="AM108" s="42">
        <v>0</v>
      </c>
      <c r="AN108" s="37"/>
      <c r="AO108" s="33"/>
      <c r="AP108" s="33"/>
      <c r="AQ108" s="42"/>
      <c r="AR108" s="41"/>
      <c r="AS108" s="41"/>
      <c r="AT108" s="41"/>
      <c r="AU108" s="41"/>
      <c r="AV108" s="41"/>
      <c r="AW108" s="41"/>
      <c r="AX108" s="37"/>
      <c r="AY108" s="89"/>
      <c r="AZ108" s="33">
        <v>2.8961999999999999</v>
      </c>
      <c r="BA108" s="33">
        <v>2.9</v>
      </c>
      <c r="BB108" s="42">
        <v>0</v>
      </c>
      <c r="BC108" s="84">
        <v>0</v>
      </c>
      <c r="BD108" s="89"/>
      <c r="BE108" s="89"/>
      <c r="BF108" s="89"/>
      <c r="BG108" s="89"/>
      <c r="BH108" s="30">
        <v>2.9</v>
      </c>
      <c r="BI108" s="30"/>
      <c r="BJ108" s="30"/>
      <c r="BK108" s="30"/>
      <c r="BL108" s="41"/>
      <c r="BM108" s="41"/>
      <c r="BN108" s="41"/>
      <c r="BO108" s="41"/>
      <c r="BP108" s="41">
        <v>2.9</v>
      </c>
      <c r="BQ108" s="41">
        <v>2.9</v>
      </c>
      <c r="BR108" s="41">
        <v>0</v>
      </c>
      <c r="BS108" s="41">
        <v>0</v>
      </c>
      <c r="BT108" s="25" t="s">
        <v>105</v>
      </c>
      <c r="BU108" s="26">
        <v>50</v>
      </c>
      <c r="BV108" s="26">
        <v>50</v>
      </c>
      <c r="BW108" s="26">
        <v>50</v>
      </c>
      <c r="BX108" s="26">
        <v>50</v>
      </c>
    </row>
    <row r="109" spans="1:76" s="72" customFormat="1" ht="20.25" customHeight="1">
      <c r="A109" s="12" t="s">
        <v>36</v>
      </c>
      <c r="B109" s="85" t="s">
        <v>46</v>
      </c>
      <c r="C109" s="245" t="s">
        <v>97</v>
      </c>
      <c r="D109" s="245"/>
      <c r="E109" s="245"/>
      <c r="F109" s="245"/>
      <c r="G109" s="245"/>
      <c r="H109" s="86"/>
      <c r="I109" s="86"/>
      <c r="J109" s="86"/>
      <c r="K109" s="86"/>
      <c r="L109" s="86">
        <f t="shared" ref="L109:BS109" si="24">SUM(L108)</f>
        <v>2.9</v>
      </c>
      <c r="M109" s="86"/>
      <c r="N109" s="86"/>
      <c r="O109" s="86"/>
      <c r="P109" s="86"/>
      <c r="Q109" s="86"/>
      <c r="R109" s="86"/>
      <c r="S109" s="86"/>
      <c r="T109" s="86">
        <f t="shared" si="24"/>
        <v>2.8961999999999999</v>
      </c>
      <c r="U109" s="86">
        <f t="shared" si="24"/>
        <v>2.8961999999999999</v>
      </c>
      <c r="V109" s="86">
        <f t="shared" si="24"/>
        <v>0</v>
      </c>
      <c r="W109" s="86">
        <f t="shared" si="24"/>
        <v>0</v>
      </c>
      <c r="X109" s="86"/>
      <c r="Y109" s="86"/>
      <c r="Z109" s="86"/>
      <c r="AA109" s="86"/>
      <c r="AB109" s="86">
        <f t="shared" si="24"/>
        <v>2.9</v>
      </c>
      <c r="AC109" s="86"/>
      <c r="AD109" s="86"/>
      <c r="AE109" s="86"/>
      <c r="AF109" s="86"/>
      <c r="AG109" s="86"/>
      <c r="AH109" s="86"/>
      <c r="AI109" s="86"/>
      <c r="AJ109" s="86">
        <f t="shared" si="24"/>
        <v>2.9</v>
      </c>
      <c r="AK109" s="86">
        <f t="shared" si="24"/>
        <v>2.9</v>
      </c>
      <c r="AL109" s="86">
        <f t="shared" si="24"/>
        <v>0</v>
      </c>
      <c r="AM109" s="86">
        <f t="shared" si="24"/>
        <v>0</v>
      </c>
      <c r="AN109" s="86"/>
      <c r="AO109" s="86"/>
      <c r="AP109" s="86"/>
      <c r="AQ109" s="86"/>
      <c r="AR109" s="86"/>
      <c r="AS109" s="86"/>
      <c r="AT109" s="86"/>
      <c r="AU109" s="86"/>
      <c r="AV109" s="86"/>
      <c r="AW109" s="86"/>
      <c r="AX109" s="86"/>
      <c r="AY109" s="86"/>
      <c r="AZ109" s="86">
        <f t="shared" si="24"/>
        <v>2.8961999999999999</v>
      </c>
      <c r="BA109" s="86">
        <f t="shared" si="24"/>
        <v>2.9</v>
      </c>
      <c r="BB109" s="86">
        <f t="shared" si="24"/>
        <v>0</v>
      </c>
      <c r="BC109" s="86">
        <f t="shared" si="24"/>
        <v>0</v>
      </c>
      <c r="BD109" s="86"/>
      <c r="BE109" s="86"/>
      <c r="BF109" s="86"/>
      <c r="BG109" s="86"/>
      <c r="BH109" s="86">
        <f t="shared" si="24"/>
        <v>2.9</v>
      </c>
      <c r="BI109" s="86"/>
      <c r="BJ109" s="86"/>
      <c r="BK109" s="86"/>
      <c r="BL109" s="86"/>
      <c r="BM109" s="86"/>
      <c r="BN109" s="86"/>
      <c r="BO109" s="86"/>
      <c r="BP109" s="86">
        <f t="shared" si="24"/>
        <v>2.9</v>
      </c>
      <c r="BQ109" s="86">
        <f t="shared" si="24"/>
        <v>2.9</v>
      </c>
      <c r="BR109" s="86">
        <f t="shared" si="24"/>
        <v>0</v>
      </c>
      <c r="BS109" s="86">
        <f t="shared" si="24"/>
        <v>0</v>
      </c>
      <c r="BT109" s="86"/>
      <c r="BU109" s="86"/>
      <c r="BV109" s="86"/>
      <c r="BW109" s="86"/>
      <c r="BX109" s="153"/>
    </row>
    <row r="110" spans="1:76" s="11" customFormat="1" ht="15.75" customHeight="1">
      <c r="A110" s="12" t="s">
        <v>36</v>
      </c>
      <c r="B110" s="13" t="s">
        <v>49</v>
      </c>
      <c r="C110" s="246" t="s">
        <v>106</v>
      </c>
      <c r="D110" s="247"/>
      <c r="E110" s="247"/>
      <c r="F110" s="247"/>
      <c r="G110" s="247"/>
      <c r="H110" s="247"/>
      <c r="I110" s="247"/>
      <c r="J110" s="247"/>
      <c r="K110" s="247"/>
      <c r="L110" s="247"/>
      <c r="M110" s="247"/>
      <c r="N110" s="247"/>
      <c r="O110" s="247"/>
      <c r="P110" s="247"/>
      <c r="Q110" s="247"/>
      <c r="R110" s="247"/>
      <c r="S110" s="247"/>
      <c r="T110" s="247"/>
      <c r="U110" s="247"/>
      <c r="V110" s="247"/>
      <c r="W110" s="247"/>
      <c r="X110" s="247"/>
      <c r="Y110" s="247"/>
      <c r="Z110" s="247"/>
      <c r="AA110" s="247"/>
      <c r="AB110" s="247"/>
      <c r="AC110" s="247"/>
      <c r="AD110" s="247"/>
      <c r="AE110" s="247"/>
      <c r="AF110" s="247"/>
      <c r="AG110" s="247"/>
      <c r="AH110" s="247"/>
      <c r="AI110" s="247"/>
      <c r="AJ110" s="247"/>
      <c r="AK110" s="247"/>
      <c r="AL110" s="247"/>
      <c r="AM110" s="247"/>
      <c r="AN110" s="247"/>
      <c r="AO110" s="247"/>
      <c r="AP110" s="247"/>
      <c r="AQ110" s="247"/>
      <c r="AR110" s="247"/>
      <c r="AS110" s="247"/>
      <c r="AT110" s="247"/>
      <c r="AU110" s="247"/>
      <c r="AV110" s="247"/>
      <c r="AW110" s="247"/>
      <c r="AX110" s="247"/>
      <c r="AY110" s="247"/>
      <c r="AZ110" s="247"/>
      <c r="BA110" s="247"/>
      <c r="BB110" s="247"/>
      <c r="BC110" s="247"/>
      <c r="BD110" s="247"/>
      <c r="BE110" s="247"/>
      <c r="BF110" s="247"/>
      <c r="BG110" s="247"/>
      <c r="BH110" s="247"/>
      <c r="BI110" s="247"/>
      <c r="BJ110" s="247"/>
      <c r="BK110" s="247"/>
      <c r="BL110" s="247"/>
      <c r="BM110" s="247"/>
      <c r="BN110" s="247"/>
      <c r="BO110" s="247"/>
      <c r="BP110" s="247"/>
      <c r="BQ110" s="247"/>
      <c r="BR110" s="247"/>
      <c r="BS110" s="247"/>
      <c r="BT110" s="247"/>
      <c r="BU110" s="247"/>
      <c r="BV110" s="247"/>
      <c r="BW110" s="247"/>
      <c r="BX110" s="247"/>
    </row>
    <row r="111" spans="1:76" s="11" customFormat="1" ht="63.75">
      <c r="A111" s="12" t="s">
        <v>36</v>
      </c>
      <c r="B111" s="13" t="s">
        <v>49</v>
      </c>
      <c r="C111" s="149" t="s">
        <v>30</v>
      </c>
      <c r="D111" s="101" t="s">
        <v>107</v>
      </c>
      <c r="E111" s="147" t="s">
        <v>56</v>
      </c>
      <c r="F111" s="116" t="s">
        <v>38</v>
      </c>
      <c r="G111" s="173" t="s">
        <v>95</v>
      </c>
      <c r="H111" s="84"/>
      <c r="I111" s="41"/>
      <c r="J111" s="41"/>
      <c r="K111" s="41"/>
      <c r="L111" s="41">
        <v>81.099999999999994</v>
      </c>
      <c r="M111" s="41"/>
      <c r="N111" s="41"/>
      <c r="O111" s="41"/>
      <c r="P111" s="41"/>
      <c r="Q111" s="41"/>
      <c r="R111" s="41"/>
      <c r="S111" s="41"/>
      <c r="T111" s="42">
        <v>81.099999999999994</v>
      </c>
      <c r="U111" s="45">
        <v>81.099999999999994</v>
      </c>
      <c r="V111" s="45">
        <v>0</v>
      </c>
      <c r="W111" s="42">
        <v>0</v>
      </c>
      <c r="X111" s="37"/>
      <c r="Y111" s="37"/>
      <c r="Z111" s="37"/>
      <c r="AA111" s="37"/>
      <c r="AB111" s="37">
        <v>55</v>
      </c>
      <c r="AC111" s="37"/>
      <c r="AD111" s="37"/>
      <c r="AE111" s="37"/>
      <c r="AF111" s="41"/>
      <c r="AG111" s="41"/>
      <c r="AH111" s="41"/>
      <c r="AI111" s="41"/>
      <c r="AJ111" s="41">
        <v>55</v>
      </c>
      <c r="AK111" s="41">
        <v>55</v>
      </c>
      <c r="AL111" s="41">
        <v>0</v>
      </c>
      <c r="AM111" s="41">
        <v>0</v>
      </c>
      <c r="AN111" s="37"/>
      <c r="AO111" s="33"/>
      <c r="AP111" s="33"/>
      <c r="AQ111" s="42"/>
      <c r="AR111" s="39"/>
      <c r="AS111" s="39"/>
      <c r="AT111" s="39"/>
      <c r="AU111" s="39"/>
      <c r="AV111" s="41"/>
      <c r="AW111" s="41"/>
      <c r="AX111" s="41"/>
      <c r="AY111" s="41"/>
      <c r="AZ111" s="41"/>
      <c r="BA111" s="41"/>
      <c r="BB111" s="41"/>
      <c r="BC111" s="41"/>
      <c r="BD111" s="37"/>
      <c r="BE111" s="33"/>
      <c r="BF111" s="33"/>
      <c r="BG111" s="42"/>
      <c r="BH111" s="39"/>
      <c r="BI111" s="39"/>
      <c r="BJ111" s="39"/>
      <c r="BK111" s="39"/>
      <c r="BL111" s="41"/>
      <c r="BM111" s="41"/>
      <c r="BN111" s="41"/>
      <c r="BO111" s="41"/>
      <c r="BP111" s="41"/>
      <c r="BQ111" s="41"/>
      <c r="BR111" s="41"/>
      <c r="BS111" s="41"/>
      <c r="BT111" s="25" t="s">
        <v>108</v>
      </c>
      <c r="BU111" s="26">
        <v>6000</v>
      </c>
      <c r="BV111" s="26">
        <v>6000</v>
      </c>
      <c r="BW111" s="26"/>
      <c r="BX111" s="26"/>
    </row>
    <row r="112" spans="1:76" s="72" customFormat="1" ht="20.25" customHeight="1">
      <c r="A112" s="12" t="s">
        <v>36</v>
      </c>
      <c r="B112" s="85" t="s">
        <v>49</v>
      </c>
      <c r="C112" s="245" t="s">
        <v>97</v>
      </c>
      <c r="D112" s="245"/>
      <c r="E112" s="245"/>
      <c r="F112" s="245"/>
      <c r="G112" s="245"/>
      <c r="H112" s="86"/>
      <c r="I112" s="86"/>
      <c r="J112" s="86"/>
      <c r="K112" s="86"/>
      <c r="L112" s="86">
        <f t="shared" ref="L112:AM112" si="25">SUM(L111)</f>
        <v>81.099999999999994</v>
      </c>
      <c r="M112" s="86"/>
      <c r="N112" s="86"/>
      <c r="O112" s="86"/>
      <c r="P112" s="86"/>
      <c r="Q112" s="86"/>
      <c r="R112" s="86"/>
      <c r="S112" s="86"/>
      <c r="T112" s="86">
        <f t="shared" si="25"/>
        <v>81.099999999999994</v>
      </c>
      <c r="U112" s="86">
        <f t="shared" si="25"/>
        <v>81.099999999999994</v>
      </c>
      <c r="V112" s="86">
        <f t="shared" si="25"/>
        <v>0</v>
      </c>
      <c r="W112" s="86">
        <f t="shared" si="25"/>
        <v>0</v>
      </c>
      <c r="X112" s="86"/>
      <c r="Y112" s="86"/>
      <c r="Z112" s="86"/>
      <c r="AA112" s="86"/>
      <c r="AB112" s="86">
        <f t="shared" si="25"/>
        <v>55</v>
      </c>
      <c r="AC112" s="86"/>
      <c r="AD112" s="86"/>
      <c r="AE112" s="86"/>
      <c r="AF112" s="86"/>
      <c r="AG112" s="86"/>
      <c r="AH112" s="86"/>
      <c r="AI112" s="86"/>
      <c r="AJ112" s="86">
        <f t="shared" si="25"/>
        <v>55</v>
      </c>
      <c r="AK112" s="86">
        <f t="shared" si="25"/>
        <v>55</v>
      </c>
      <c r="AL112" s="86">
        <f t="shared" si="25"/>
        <v>0</v>
      </c>
      <c r="AM112" s="86">
        <f t="shared" si="25"/>
        <v>0</v>
      </c>
      <c r="AN112" s="86"/>
      <c r="AO112" s="86"/>
      <c r="AP112" s="86"/>
      <c r="AQ112" s="86"/>
      <c r="AR112" s="86"/>
      <c r="AS112" s="86"/>
      <c r="AT112" s="86"/>
      <c r="AU112" s="86"/>
      <c r="AV112" s="86"/>
      <c r="AW112" s="86"/>
      <c r="AX112" s="86"/>
      <c r="AY112" s="86"/>
      <c r="AZ112" s="86"/>
      <c r="BA112" s="86"/>
      <c r="BB112" s="86"/>
      <c r="BC112" s="86"/>
      <c r="BD112" s="86"/>
      <c r="BE112" s="86"/>
      <c r="BF112" s="86"/>
      <c r="BG112" s="86"/>
      <c r="BH112" s="86"/>
      <c r="BI112" s="86"/>
      <c r="BJ112" s="86"/>
      <c r="BK112" s="86"/>
      <c r="BL112" s="86"/>
      <c r="BM112" s="86"/>
      <c r="BN112" s="86"/>
      <c r="BO112" s="86"/>
      <c r="BP112" s="86"/>
      <c r="BQ112" s="86"/>
      <c r="BR112" s="86"/>
      <c r="BS112" s="86"/>
      <c r="BT112" s="86"/>
      <c r="BU112" s="86"/>
      <c r="BV112" s="86"/>
      <c r="BW112" s="86"/>
      <c r="BX112" s="153" t="s">
        <v>98</v>
      </c>
    </row>
    <row r="113" spans="1:1019" s="11" customFormat="1" ht="15.75" customHeight="1">
      <c r="A113" s="48" t="s">
        <v>36</v>
      </c>
      <c r="B113" s="49" t="s">
        <v>51</v>
      </c>
      <c r="C113" s="246" t="s">
        <v>109</v>
      </c>
      <c r="D113" s="247"/>
      <c r="E113" s="247"/>
      <c r="F113" s="247"/>
      <c r="G113" s="247"/>
      <c r="H113" s="247"/>
      <c r="I113" s="247"/>
      <c r="J113" s="247"/>
      <c r="K113" s="247"/>
      <c r="L113" s="247"/>
      <c r="M113" s="247"/>
      <c r="N113" s="247"/>
      <c r="O113" s="247"/>
      <c r="P113" s="247"/>
      <c r="Q113" s="247"/>
      <c r="R113" s="247"/>
      <c r="S113" s="247"/>
      <c r="T113" s="247"/>
      <c r="U113" s="247"/>
      <c r="V113" s="247"/>
      <c r="W113" s="247"/>
      <c r="X113" s="247"/>
      <c r="Y113" s="247"/>
      <c r="Z113" s="247"/>
      <c r="AA113" s="247"/>
      <c r="AB113" s="247"/>
      <c r="AC113" s="247"/>
      <c r="AD113" s="247"/>
      <c r="AE113" s="247"/>
      <c r="AF113" s="247"/>
      <c r="AG113" s="247"/>
      <c r="AH113" s="247"/>
      <c r="AI113" s="247"/>
      <c r="AJ113" s="247"/>
      <c r="AK113" s="247"/>
      <c r="AL113" s="247"/>
      <c r="AM113" s="247"/>
      <c r="AN113" s="247"/>
      <c r="AO113" s="247"/>
      <c r="AP113" s="247"/>
      <c r="AQ113" s="247"/>
      <c r="AR113" s="247"/>
      <c r="AS113" s="247"/>
      <c r="AT113" s="247"/>
      <c r="AU113" s="247"/>
      <c r="AV113" s="247"/>
      <c r="AW113" s="247"/>
      <c r="AX113" s="247"/>
      <c r="AY113" s="247"/>
      <c r="AZ113" s="247"/>
      <c r="BA113" s="247"/>
      <c r="BB113" s="247"/>
      <c r="BC113" s="247"/>
      <c r="BD113" s="247"/>
      <c r="BE113" s="247"/>
      <c r="BF113" s="247"/>
      <c r="BG113" s="247"/>
      <c r="BH113" s="247"/>
      <c r="BI113" s="247"/>
      <c r="BJ113" s="247"/>
      <c r="BK113" s="247"/>
      <c r="BL113" s="247"/>
      <c r="BM113" s="247"/>
      <c r="BN113" s="247"/>
      <c r="BO113" s="247"/>
      <c r="BP113" s="247"/>
      <c r="BQ113" s="247"/>
      <c r="BR113" s="247"/>
      <c r="BS113" s="247"/>
      <c r="BT113" s="247"/>
      <c r="BU113" s="247"/>
      <c r="BV113" s="247"/>
      <c r="BW113" s="247"/>
      <c r="BX113" s="247"/>
    </row>
    <row r="114" spans="1:1019" s="43" customFormat="1" ht="45.75">
      <c r="A114" s="12" t="s">
        <v>36</v>
      </c>
      <c r="B114" s="13" t="s">
        <v>51</v>
      </c>
      <c r="C114" s="83" t="s">
        <v>30</v>
      </c>
      <c r="D114" s="87" t="s">
        <v>110</v>
      </c>
      <c r="E114" s="147" t="s">
        <v>56</v>
      </c>
      <c r="F114" s="88">
        <v>188718528</v>
      </c>
      <c r="G114" s="172" t="s">
        <v>111</v>
      </c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>
        <v>86.9</v>
      </c>
      <c r="AA114" s="176"/>
      <c r="AB114" s="176"/>
      <c r="AC114" s="176"/>
      <c r="AD114" s="176"/>
      <c r="AE114" s="176"/>
      <c r="AF114" s="176"/>
      <c r="AG114" s="176"/>
      <c r="AH114" s="176"/>
      <c r="AI114" s="176"/>
      <c r="AJ114" s="176">
        <f>Z114</f>
        <v>86.9</v>
      </c>
      <c r="AK114" s="176">
        <v>0</v>
      </c>
      <c r="AL114" s="176">
        <v>0</v>
      </c>
      <c r="AM114" s="176">
        <v>86.9</v>
      </c>
      <c r="AN114" s="176"/>
      <c r="AO114" s="176"/>
      <c r="AP114" s="84">
        <v>57.9</v>
      </c>
      <c r="AQ114" s="176"/>
      <c r="AR114" s="176"/>
      <c r="AS114" s="176"/>
      <c r="AT114" s="84"/>
      <c r="AU114" s="176"/>
      <c r="AV114" s="176"/>
      <c r="AW114" s="176"/>
      <c r="AX114" s="176"/>
      <c r="AY114" s="176"/>
      <c r="AZ114" s="176">
        <f>AP114</f>
        <v>57.9</v>
      </c>
      <c r="BA114" s="176">
        <v>0</v>
      </c>
      <c r="BB114" s="176">
        <v>0</v>
      </c>
      <c r="BC114" s="176">
        <f>AP114</f>
        <v>57.9</v>
      </c>
      <c r="BD114" s="84"/>
      <c r="BE114" s="84"/>
      <c r="BF114" s="84">
        <v>24.6</v>
      </c>
      <c r="BG114" s="84"/>
      <c r="BH114" s="176"/>
      <c r="BI114" s="176"/>
      <c r="BJ114" s="176"/>
      <c r="BK114" s="176"/>
      <c r="BL114" s="176"/>
      <c r="BM114" s="176"/>
      <c r="BN114" s="176"/>
      <c r="BO114" s="176"/>
      <c r="BP114" s="176">
        <f>BF114</f>
        <v>24.6</v>
      </c>
      <c r="BQ114" s="176">
        <v>0</v>
      </c>
      <c r="BR114" s="176">
        <v>0</v>
      </c>
      <c r="BS114" s="176">
        <f>BP114</f>
        <v>24.6</v>
      </c>
      <c r="BT114" s="178" t="s">
        <v>197</v>
      </c>
      <c r="BU114" s="177"/>
      <c r="BV114" s="177">
        <v>1</v>
      </c>
      <c r="BW114" s="141">
        <v>1</v>
      </c>
      <c r="BX114" s="177">
        <v>1</v>
      </c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  <c r="GA114" s="11"/>
      <c r="GB114" s="11"/>
      <c r="GC114" s="11"/>
      <c r="GD114" s="11"/>
      <c r="GE114" s="11"/>
      <c r="GF114" s="11"/>
      <c r="GG114" s="11"/>
      <c r="GH114" s="11"/>
      <c r="GI114" s="11"/>
      <c r="GJ114" s="11"/>
      <c r="GK114" s="11"/>
      <c r="GL114" s="11"/>
      <c r="GM114" s="11"/>
      <c r="GN114" s="11"/>
      <c r="GO114" s="11"/>
      <c r="GP114" s="11"/>
      <c r="GQ114" s="11"/>
      <c r="GR114" s="11"/>
      <c r="GS114" s="11"/>
      <c r="GT114" s="11"/>
      <c r="GU114" s="11"/>
      <c r="GV114" s="11"/>
      <c r="GW114" s="11"/>
      <c r="GX114" s="11"/>
      <c r="GY114" s="11"/>
      <c r="GZ114" s="11"/>
      <c r="HA114" s="11"/>
      <c r="HB114" s="11"/>
      <c r="HC114" s="11"/>
      <c r="HD114" s="11"/>
      <c r="HE114" s="11"/>
      <c r="HF114" s="11"/>
      <c r="HG114" s="11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  <c r="IX114" s="11"/>
      <c r="IY114" s="11"/>
      <c r="IZ114" s="11"/>
      <c r="JA114" s="11"/>
      <c r="JB114" s="11"/>
      <c r="JC114" s="11"/>
      <c r="JD114" s="11"/>
      <c r="JE114" s="11"/>
      <c r="JF114" s="11"/>
      <c r="JG114" s="11"/>
      <c r="JH114" s="11"/>
      <c r="JI114" s="11"/>
      <c r="JJ114" s="11"/>
      <c r="JK114" s="11"/>
      <c r="JL114" s="11"/>
      <c r="JM114" s="11"/>
      <c r="JN114" s="11"/>
      <c r="JO114" s="11"/>
      <c r="JP114" s="11"/>
      <c r="JQ114" s="11"/>
      <c r="JR114" s="11"/>
      <c r="JS114" s="11"/>
      <c r="JT114" s="11"/>
      <c r="JU114" s="11"/>
      <c r="JV114" s="11"/>
      <c r="JW114" s="11"/>
      <c r="JX114" s="11"/>
      <c r="JY114" s="11"/>
      <c r="JZ114" s="11"/>
      <c r="KA114" s="11"/>
      <c r="KB114" s="11"/>
      <c r="KC114" s="11"/>
      <c r="KD114" s="11"/>
      <c r="KE114" s="11"/>
      <c r="KF114" s="11"/>
      <c r="KG114" s="11"/>
      <c r="KH114" s="11"/>
      <c r="KI114" s="11"/>
      <c r="KJ114" s="11"/>
      <c r="KK114" s="11"/>
      <c r="KL114" s="11"/>
      <c r="KM114" s="11"/>
      <c r="KN114" s="11"/>
      <c r="KO114" s="11"/>
      <c r="KP114" s="11"/>
      <c r="KQ114" s="11"/>
      <c r="KR114" s="11"/>
      <c r="KS114" s="11"/>
      <c r="KT114" s="11"/>
      <c r="KU114" s="11"/>
      <c r="KV114" s="11"/>
      <c r="KW114" s="11"/>
      <c r="KX114" s="11"/>
      <c r="KY114" s="11"/>
      <c r="KZ114" s="11"/>
      <c r="LA114" s="11"/>
      <c r="LB114" s="11"/>
      <c r="LC114" s="11"/>
      <c r="LD114" s="11"/>
      <c r="LE114" s="11"/>
      <c r="LF114" s="11"/>
      <c r="LG114" s="11"/>
      <c r="LH114" s="11"/>
      <c r="LI114" s="11"/>
      <c r="LJ114" s="11"/>
      <c r="LK114" s="11"/>
      <c r="LL114" s="11"/>
      <c r="LM114" s="11"/>
      <c r="LN114" s="11"/>
      <c r="LO114" s="11"/>
      <c r="LP114" s="11"/>
      <c r="LQ114" s="11"/>
      <c r="LR114" s="11"/>
      <c r="LS114" s="11"/>
      <c r="LT114" s="11"/>
      <c r="LU114" s="11"/>
      <c r="LV114" s="11"/>
      <c r="LW114" s="11"/>
      <c r="LX114" s="11"/>
      <c r="LY114" s="11"/>
      <c r="LZ114" s="11"/>
      <c r="MA114" s="11"/>
      <c r="MB114" s="11"/>
      <c r="MC114" s="11"/>
      <c r="MD114" s="11"/>
      <c r="ME114" s="11"/>
      <c r="MF114" s="11"/>
      <c r="MG114" s="11"/>
      <c r="MH114" s="11"/>
      <c r="MI114" s="11"/>
      <c r="MJ114" s="11"/>
      <c r="MK114" s="11"/>
      <c r="ML114" s="11"/>
      <c r="MM114" s="11"/>
      <c r="MN114" s="11"/>
      <c r="MO114" s="11"/>
      <c r="MP114" s="11"/>
      <c r="MQ114" s="11"/>
      <c r="MR114" s="11"/>
      <c r="MS114" s="11"/>
      <c r="MT114" s="11"/>
      <c r="MU114" s="11"/>
      <c r="MV114" s="11"/>
      <c r="MW114" s="11"/>
      <c r="MX114" s="11"/>
      <c r="MY114" s="11"/>
      <c r="MZ114" s="11"/>
      <c r="NA114" s="11"/>
      <c r="NB114" s="11"/>
      <c r="NC114" s="11"/>
      <c r="ND114" s="11"/>
      <c r="NE114" s="11"/>
      <c r="NF114" s="11"/>
      <c r="NG114" s="11"/>
      <c r="NH114" s="11"/>
      <c r="NI114" s="11"/>
      <c r="NJ114" s="11"/>
      <c r="NK114" s="11"/>
      <c r="NL114" s="11"/>
      <c r="NM114" s="11"/>
      <c r="NN114" s="11"/>
      <c r="NO114" s="11"/>
      <c r="NP114" s="11"/>
      <c r="NQ114" s="11"/>
      <c r="NR114" s="11"/>
      <c r="NS114" s="11"/>
      <c r="NT114" s="11"/>
      <c r="NU114" s="11"/>
      <c r="NV114" s="11"/>
      <c r="NW114" s="11"/>
      <c r="NX114" s="11"/>
      <c r="NY114" s="11"/>
      <c r="NZ114" s="11"/>
      <c r="OA114" s="11"/>
      <c r="OB114" s="11"/>
      <c r="OC114" s="11"/>
      <c r="OD114" s="11"/>
      <c r="OE114" s="11"/>
      <c r="OF114" s="11"/>
      <c r="OG114" s="11"/>
      <c r="OH114" s="11"/>
      <c r="OI114" s="11"/>
      <c r="OJ114" s="11"/>
      <c r="OK114" s="11"/>
      <c r="OL114" s="11"/>
      <c r="OM114" s="11"/>
      <c r="ON114" s="11"/>
      <c r="OO114" s="11"/>
      <c r="OP114" s="11"/>
      <c r="OQ114" s="11"/>
      <c r="OR114" s="11"/>
      <c r="OS114" s="11"/>
      <c r="OT114" s="11"/>
      <c r="OU114" s="11"/>
      <c r="OV114" s="11"/>
      <c r="OW114" s="11"/>
      <c r="OX114" s="11"/>
      <c r="OY114" s="11"/>
      <c r="OZ114" s="11"/>
      <c r="PA114" s="11"/>
      <c r="PB114" s="11"/>
      <c r="PC114" s="11"/>
      <c r="PD114" s="11"/>
      <c r="PE114" s="11"/>
      <c r="PF114" s="11"/>
      <c r="PG114" s="11"/>
      <c r="PH114" s="11"/>
      <c r="PI114" s="11"/>
      <c r="PJ114" s="11"/>
      <c r="PK114" s="11"/>
      <c r="PL114" s="11"/>
      <c r="PM114" s="11"/>
      <c r="PN114" s="11"/>
      <c r="PO114" s="11"/>
      <c r="PP114" s="11"/>
      <c r="PQ114" s="11"/>
      <c r="PR114" s="11"/>
      <c r="PS114" s="11"/>
      <c r="PT114" s="11"/>
      <c r="PU114" s="11"/>
      <c r="PV114" s="11"/>
      <c r="PW114" s="11"/>
      <c r="PX114" s="11"/>
      <c r="PY114" s="11"/>
      <c r="PZ114" s="11"/>
      <c r="QA114" s="11"/>
      <c r="QB114" s="11"/>
      <c r="QC114" s="11"/>
      <c r="QD114" s="11"/>
      <c r="QE114" s="11"/>
      <c r="QF114" s="11"/>
      <c r="QG114" s="11"/>
      <c r="QH114" s="11"/>
      <c r="QI114" s="11"/>
      <c r="QJ114" s="11"/>
      <c r="QK114" s="11"/>
      <c r="QL114" s="11"/>
      <c r="QM114" s="11"/>
      <c r="QN114" s="11"/>
      <c r="QO114" s="11"/>
      <c r="QP114" s="11"/>
      <c r="QQ114" s="11"/>
      <c r="QR114" s="11"/>
      <c r="QS114" s="11"/>
      <c r="QT114" s="11"/>
      <c r="QU114" s="11"/>
      <c r="QV114" s="11"/>
      <c r="QW114" s="11"/>
      <c r="QX114" s="11"/>
      <c r="QY114" s="11"/>
      <c r="QZ114" s="11"/>
      <c r="RA114" s="11"/>
      <c r="RB114" s="11"/>
      <c r="RC114" s="11"/>
      <c r="RD114" s="11"/>
      <c r="RE114" s="11"/>
      <c r="RF114" s="11"/>
      <c r="RG114" s="11"/>
      <c r="RH114" s="11"/>
      <c r="RI114" s="11"/>
      <c r="RJ114" s="11"/>
      <c r="RK114" s="11"/>
      <c r="RL114" s="11"/>
      <c r="RM114" s="11"/>
      <c r="RN114" s="11"/>
      <c r="RO114" s="11"/>
      <c r="RP114" s="11"/>
      <c r="RQ114" s="11"/>
      <c r="RR114" s="11"/>
      <c r="RS114" s="11"/>
      <c r="RT114" s="11"/>
      <c r="RU114" s="11"/>
      <c r="RV114" s="11"/>
      <c r="RW114" s="11"/>
      <c r="RX114" s="11"/>
      <c r="RY114" s="11"/>
      <c r="RZ114" s="11"/>
      <c r="SA114" s="11"/>
      <c r="SB114" s="11"/>
      <c r="SC114" s="11"/>
      <c r="SD114" s="11"/>
      <c r="SE114" s="11"/>
      <c r="SF114" s="11"/>
      <c r="SG114" s="11"/>
      <c r="SH114" s="11"/>
      <c r="SI114" s="11"/>
      <c r="SJ114" s="11"/>
      <c r="SK114" s="11"/>
      <c r="SL114" s="11"/>
      <c r="SM114" s="11"/>
      <c r="SN114" s="11"/>
      <c r="SO114" s="11"/>
      <c r="SP114" s="11"/>
      <c r="SQ114" s="11"/>
      <c r="SR114" s="11"/>
      <c r="SS114" s="11"/>
      <c r="ST114" s="11"/>
      <c r="SU114" s="11"/>
      <c r="SV114" s="11"/>
      <c r="SW114" s="11"/>
      <c r="SX114" s="11"/>
      <c r="SY114" s="11"/>
      <c r="SZ114" s="11"/>
      <c r="TA114" s="11"/>
      <c r="TB114" s="11"/>
      <c r="TC114" s="11"/>
      <c r="TD114" s="11"/>
      <c r="TE114" s="11"/>
      <c r="TF114" s="11"/>
      <c r="TG114" s="11"/>
      <c r="TH114" s="11"/>
      <c r="TI114" s="11"/>
      <c r="TJ114" s="11"/>
      <c r="TK114" s="11"/>
      <c r="TL114" s="11"/>
      <c r="TM114" s="11"/>
      <c r="TN114" s="11"/>
      <c r="TO114" s="11"/>
      <c r="TP114" s="11"/>
      <c r="TQ114" s="11"/>
      <c r="TR114" s="11"/>
      <c r="TS114" s="11"/>
      <c r="TT114" s="11"/>
      <c r="TU114" s="11"/>
      <c r="TV114" s="11"/>
      <c r="TW114" s="11"/>
      <c r="TX114" s="11"/>
      <c r="TY114" s="11"/>
      <c r="TZ114" s="11"/>
      <c r="UA114" s="11"/>
      <c r="UB114" s="11"/>
      <c r="UC114" s="11"/>
      <c r="UD114" s="11"/>
      <c r="UE114" s="11"/>
      <c r="UF114" s="11"/>
      <c r="UG114" s="11"/>
      <c r="UH114" s="11"/>
      <c r="UI114" s="11"/>
      <c r="UJ114" s="11"/>
      <c r="UK114" s="11"/>
      <c r="UL114" s="11"/>
      <c r="UM114" s="11"/>
      <c r="UN114" s="11"/>
      <c r="UO114" s="11"/>
      <c r="UP114" s="11"/>
      <c r="UQ114" s="11"/>
      <c r="UR114" s="11"/>
      <c r="US114" s="11"/>
      <c r="UT114" s="11"/>
      <c r="UU114" s="11"/>
      <c r="UV114" s="11"/>
      <c r="UW114" s="11"/>
      <c r="UX114" s="11"/>
      <c r="UY114" s="11"/>
      <c r="UZ114" s="11"/>
      <c r="VA114" s="11"/>
      <c r="VB114" s="11"/>
      <c r="VC114" s="11"/>
      <c r="VD114" s="11"/>
      <c r="VE114" s="11"/>
      <c r="VF114" s="11"/>
      <c r="VG114" s="11"/>
      <c r="VH114" s="11"/>
      <c r="VI114" s="11"/>
      <c r="VJ114" s="11"/>
      <c r="VK114" s="11"/>
      <c r="VL114" s="11"/>
      <c r="VM114" s="11"/>
      <c r="VN114" s="11"/>
      <c r="VO114" s="11"/>
      <c r="VP114" s="11"/>
      <c r="VQ114" s="11"/>
      <c r="VR114" s="11"/>
      <c r="VS114" s="11"/>
      <c r="VT114" s="11"/>
      <c r="VU114" s="11"/>
      <c r="VV114" s="11"/>
      <c r="VW114" s="11"/>
      <c r="VX114" s="11"/>
      <c r="VY114" s="11"/>
      <c r="VZ114" s="11"/>
      <c r="WA114" s="11"/>
      <c r="WB114" s="11"/>
      <c r="WC114" s="11"/>
      <c r="WD114" s="11"/>
      <c r="WE114" s="11"/>
      <c r="WF114" s="11"/>
      <c r="WG114" s="11"/>
      <c r="WH114" s="11"/>
      <c r="WI114" s="11"/>
      <c r="WJ114" s="11"/>
      <c r="WK114" s="11"/>
      <c r="WL114" s="11"/>
      <c r="WM114" s="11"/>
      <c r="WN114" s="11"/>
      <c r="WO114" s="11"/>
      <c r="WP114" s="11"/>
      <c r="WQ114" s="11"/>
      <c r="WR114" s="11"/>
      <c r="WS114" s="11"/>
      <c r="WT114" s="11"/>
      <c r="WU114" s="11"/>
      <c r="WV114" s="11"/>
      <c r="WW114" s="11"/>
      <c r="WX114" s="11"/>
      <c r="WY114" s="11"/>
      <c r="WZ114" s="11"/>
      <c r="XA114" s="11"/>
      <c r="XB114" s="11"/>
      <c r="XC114" s="11"/>
      <c r="XD114" s="11"/>
      <c r="XE114" s="11"/>
      <c r="XF114" s="11"/>
      <c r="XG114" s="11"/>
      <c r="XH114" s="11"/>
      <c r="XI114" s="11"/>
      <c r="XJ114" s="11"/>
      <c r="XK114" s="11"/>
      <c r="XL114" s="11"/>
      <c r="XM114" s="11"/>
      <c r="XN114" s="11"/>
      <c r="XO114" s="11"/>
      <c r="XP114" s="11"/>
      <c r="XQ114" s="11"/>
      <c r="XR114" s="11"/>
      <c r="XS114" s="11"/>
      <c r="XT114" s="11"/>
      <c r="XU114" s="11"/>
      <c r="XV114" s="11"/>
      <c r="XW114" s="11"/>
      <c r="XX114" s="11"/>
      <c r="XY114" s="11"/>
      <c r="XZ114" s="11"/>
      <c r="YA114" s="11"/>
      <c r="YB114" s="11"/>
      <c r="YC114" s="11"/>
      <c r="YD114" s="11"/>
      <c r="YE114" s="11"/>
      <c r="YF114" s="11"/>
      <c r="YG114" s="11"/>
      <c r="YH114" s="11"/>
      <c r="YI114" s="11"/>
      <c r="YJ114" s="11"/>
      <c r="YK114" s="11"/>
      <c r="YL114" s="11"/>
      <c r="YM114" s="11"/>
      <c r="YN114" s="11"/>
      <c r="YO114" s="11"/>
      <c r="YP114" s="11"/>
      <c r="YQ114" s="11"/>
      <c r="YR114" s="11"/>
      <c r="YS114" s="11"/>
      <c r="YT114" s="11"/>
      <c r="YU114" s="11"/>
      <c r="YV114" s="11"/>
      <c r="YW114" s="11"/>
      <c r="YX114" s="11"/>
      <c r="YY114" s="11"/>
      <c r="YZ114" s="11"/>
      <c r="ZA114" s="11"/>
      <c r="ZB114" s="11"/>
      <c r="ZC114" s="11"/>
      <c r="ZD114" s="11"/>
      <c r="ZE114" s="11"/>
      <c r="ZF114" s="11"/>
      <c r="ZG114" s="11"/>
      <c r="ZH114" s="11"/>
      <c r="ZI114" s="11"/>
      <c r="ZJ114" s="11"/>
      <c r="ZK114" s="11"/>
      <c r="ZL114" s="11"/>
      <c r="ZM114" s="11"/>
      <c r="ZN114" s="11"/>
      <c r="ZO114" s="11"/>
      <c r="ZP114" s="11"/>
      <c r="ZQ114" s="11"/>
      <c r="ZR114" s="11"/>
      <c r="ZS114" s="11"/>
      <c r="ZT114" s="11"/>
      <c r="ZU114" s="11"/>
      <c r="ZV114" s="11"/>
      <c r="ZW114" s="11"/>
      <c r="ZX114" s="11"/>
      <c r="ZY114" s="11"/>
      <c r="ZZ114" s="11"/>
      <c r="AAA114" s="11"/>
      <c r="AAB114" s="11"/>
      <c r="AAC114" s="11"/>
      <c r="AAD114" s="11"/>
      <c r="AAE114" s="11"/>
      <c r="AAF114" s="11"/>
      <c r="AAG114" s="11"/>
      <c r="AAH114" s="11"/>
      <c r="AAI114" s="11"/>
      <c r="AAJ114" s="11"/>
      <c r="AAK114" s="11"/>
      <c r="AAL114" s="11"/>
      <c r="AAM114" s="11"/>
      <c r="AAN114" s="11"/>
      <c r="AAO114" s="11"/>
      <c r="AAP114" s="11"/>
      <c r="AAQ114" s="11"/>
      <c r="AAR114" s="11"/>
      <c r="AAS114" s="11"/>
      <c r="AAT114" s="11"/>
      <c r="AAU114" s="11"/>
      <c r="AAV114" s="11"/>
      <c r="AAW114" s="11"/>
      <c r="AAX114" s="11"/>
      <c r="AAY114" s="11"/>
      <c r="AAZ114" s="11"/>
      <c r="ABA114" s="11"/>
      <c r="ABB114" s="11"/>
      <c r="ABC114" s="11"/>
      <c r="ABD114" s="11"/>
      <c r="ABE114" s="11"/>
      <c r="ABF114" s="11"/>
      <c r="ABG114" s="11"/>
      <c r="ABH114" s="11"/>
      <c r="ABI114" s="11"/>
      <c r="ABJ114" s="11"/>
      <c r="ABK114" s="11"/>
      <c r="ABL114" s="11"/>
      <c r="ABM114" s="11"/>
      <c r="ABN114" s="11"/>
      <c r="ABO114" s="11"/>
      <c r="ABP114" s="11"/>
      <c r="ABQ114" s="11"/>
      <c r="ABR114" s="11"/>
      <c r="ABS114" s="11"/>
      <c r="ABT114" s="11"/>
      <c r="ABU114" s="11"/>
      <c r="ABV114" s="11"/>
      <c r="ABW114" s="11"/>
      <c r="ABX114" s="11"/>
      <c r="ABY114" s="11"/>
      <c r="ABZ114" s="11"/>
      <c r="ACA114" s="11"/>
      <c r="ACB114" s="11"/>
      <c r="ACC114" s="11"/>
      <c r="ACD114" s="11"/>
      <c r="ACE114" s="11"/>
      <c r="ACF114" s="11"/>
      <c r="ACG114" s="11"/>
      <c r="ACH114" s="11"/>
      <c r="ACI114" s="11"/>
      <c r="ACJ114" s="11"/>
      <c r="ACK114" s="11"/>
      <c r="ACL114" s="11"/>
      <c r="ACM114" s="11"/>
      <c r="ACN114" s="11"/>
      <c r="ACO114" s="11"/>
      <c r="ACP114" s="11"/>
      <c r="ACQ114" s="11"/>
      <c r="ACR114" s="11"/>
      <c r="ACS114" s="11"/>
      <c r="ACT114" s="11"/>
      <c r="ACU114" s="11"/>
      <c r="ACV114" s="11"/>
      <c r="ACW114" s="11"/>
      <c r="ACX114" s="11"/>
      <c r="ACY114" s="11"/>
      <c r="ACZ114" s="11"/>
      <c r="ADA114" s="11"/>
      <c r="ADB114" s="11"/>
      <c r="ADC114" s="11"/>
      <c r="ADD114" s="11"/>
      <c r="ADE114" s="11"/>
      <c r="ADF114" s="11"/>
      <c r="ADG114" s="11"/>
      <c r="ADH114" s="11"/>
      <c r="ADI114" s="11"/>
      <c r="ADJ114" s="11"/>
      <c r="ADK114" s="11"/>
      <c r="ADL114" s="11"/>
      <c r="ADM114" s="11"/>
      <c r="ADN114" s="11"/>
      <c r="ADO114" s="11"/>
      <c r="ADP114" s="11"/>
      <c r="ADQ114" s="11"/>
      <c r="ADR114" s="11"/>
      <c r="ADS114" s="11"/>
      <c r="ADT114" s="11"/>
      <c r="ADU114" s="11"/>
      <c r="ADV114" s="11"/>
      <c r="ADW114" s="11"/>
      <c r="ADX114" s="11"/>
      <c r="ADY114" s="11"/>
      <c r="ADZ114" s="11"/>
      <c r="AEA114" s="11"/>
      <c r="AEB114" s="11"/>
      <c r="AEC114" s="11"/>
      <c r="AED114" s="11"/>
      <c r="AEE114" s="11"/>
      <c r="AEF114" s="11"/>
      <c r="AEG114" s="11"/>
      <c r="AEH114" s="11"/>
      <c r="AEI114" s="11"/>
      <c r="AEJ114" s="11"/>
      <c r="AEK114" s="11"/>
      <c r="AEL114" s="11"/>
      <c r="AEM114" s="11"/>
      <c r="AEN114" s="11"/>
      <c r="AEO114" s="11"/>
      <c r="AEP114" s="11"/>
      <c r="AEQ114" s="11"/>
      <c r="AER114" s="11"/>
      <c r="AES114" s="11"/>
      <c r="AET114" s="11"/>
      <c r="AEU114" s="11"/>
      <c r="AEV114" s="11"/>
      <c r="AEW114" s="11"/>
      <c r="AEX114" s="11"/>
      <c r="AEY114" s="11"/>
      <c r="AEZ114" s="11"/>
      <c r="AFA114" s="11"/>
      <c r="AFB114" s="11"/>
      <c r="AFC114" s="11"/>
      <c r="AFD114" s="11"/>
      <c r="AFE114" s="11"/>
      <c r="AFF114" s="11"/>
      <c r="AFG114" s="11"/>
      <c r="AFH114" s="11"/>
      <c r="AFI114" s="11"/>
      <c r="AFJ114" s="11"/>
      <c r="AFK114" s="11"/>
      <c r="AFL114" s="11"/>
      <c r="AFM114" s="11"/>
      <c r="AFN114" s="11"/>
      <c r="AFO114" s="11"/>
      <c r="AFP114" s="11"/>
      <c r="AFQ114" s="11"/>
      <c r="AFR114" s="11"/>
      <c r="AFS114" s="11"/>
      <c r="AFT114" s="11"/>
      <c r="AFU114" s="11"/>
      <c r="AFV114" s="11"/>
      <c r="AFW114" s="11"/>
      <c r="AFX114" s="11"/>
      <c r="AFY114" s="11"/>
      <c r="AFZ114" s="11"/>
      <c r="AGA114" s="11"/>
      <c r="AGB114" s="11"/>
      <c r="AGC114" s="11"/>
      <c r="AGD114" s="11"/>
      <c r="AGE114" s="11"/>
      <c r="AGF114" s="11"/>
      <c r="AGG114" s="11"/>
      <c r="AGH114" s="11"/>
      <c r="AGI114" s="11"/>
      <c r="AGJ114" s="11"/>
      <c r="AGK114" s="11"/>
      <c r="AGL114" s="11"/>
      <c r="AGM114" s="11"/>
      <c r="AGN114" s="11"/>
      <c r="AGO114" s="11"/>
      <c r="AGP114" s="11"/>
      <c r="AGQ114" s="11"/>
      <c r="AGR114" s="11"/>
      <c r="AGS114" s="11"/>
      <c r="AGT114" s="11"/>
      <c r="AGU114" s="11"/>
      <c r="AGV114" s="11"/>
      <c r="AGW114" s="11"/>
      <c r="AGX114" s="11"/>
      <c r="AGY114" s="11"/>
      <c r="AGZ114" s="11"/>
      <c r="AHA114" s="11"/>
      <c r="AHB114" s="11"/>
      <c r="AHC114" s="11"/>
      <c r="AHD114" s="11"/>
      <c r="AHE114" s="11"/>
      <c r="AHF114" s="11"/>
      <c r="AHG114" s="11"/>
      <c r="AHH114" s="11"/>
      <c r="AHI114" s="11"/>
      <c r="AHJ114" s="11"/>
      <c r="AHK114" s="11"/>
      <c r="AHL114" s="11"/>
      <c r="AHM114" s="11"/>
      <c r="AHN114" s="11"/>
      <c r="AHO114" s="11"/>
      <c r="AHP114" s="11"/>
      <c r="AHQ114" s="11"/>
      <c r="AHR114" s="11"/>
      <c r="AHS114" s="11"/>
      <c r="AHT114" s="11"/>
      <c r="AHU114" s="11"/>
      <c r="AHV114" s="11"/>
      <c r="AHW114" s="11"/>
      <c r="AHX114" s="11"/>
      <c r="AHY114" s="11"/>
      <c r="AHZ114" s="11"/>
      <c r="AIA114" s="11"/>
      <c r="AIB114" s="11"/>
      <c r="AIC114" s="11"/>
      <c r="AID114" s="11"/>
      <c r="AIE114" s="11"/>
      <c r="AIF114" s="11"/>
      <c r="AIG114" s="11"/>
      <c r="AIH114" s="11"/>
      <c r="AII114" s="11"/>
      <c r="AIJ114" s="11"/>
      <c r="AIK114" s="11"/>
      <c r="AIL114" s="11"/>
      <c r="AIM114" s="11"/>
      <c r="AIN114" s="11"/>
      <c r="AIO114" s="11"/>
      <c r="AIP114" s="11"/>
      <c r="AIQ114" s="11"/>
      <c r="AIR114" s="11"/>
      <c r="AIS114" s="11"/>
      <c r="AIT114" s="11"/>
      <c r="AIU114" s="11"/>
      <c r="AIV114" s="11"/>
      <c r="AIW114" s="11"/>
      <c r="AIX114" s="11"/>
      <c r="AIY114" s="11"/>
      <c r="AIZ114" s="11"/>
      <c r="AJA114" s="11"/>
      <c r="AJB114" s="11"/>
      <c r="AJC114" s="11"/>
      <c r="AJD114" s="11"/>
      <c r="AJE114" s="11"/>
      <c r="AJF114" s="11"/>
      <c r="AJG114" s="11"/>
      <c r="AJH114" s="11"/>
      <c r="AJI114" s="11"/>
      <c r="AJJ114" s="11"/>
      <c r="AJK114" s="11"/>
      <c r="AJL114" s="11"/>
      <c r="AJM114" s="11"/>
      <c r="AJN114" s="11"/>
      <c r="AJO114" s="11"/>
      <c r="AJP114" s="11"/>
      <c r="AJQ114" s="11"/>
      <c r="AJR114" s="11"/>
      <c r="AJS114" s="11"/>
      <c r="AJT114" s="11"/>
      <c r="AJU114" s="11"/>
      <c r="AJV114" s="11"/>
      <c r="AJW114" s="11"/>
      <c r="AJX114" s="11"/>
      <c r="AJY114" s="11"/>
      <c r="AJZ114" s="11"/>
      <c r="AKA114" s="11"/>
      <c r="AKB114" s="11"/>
      <c r="AKC114" s="11"/>
      <c r="AKD114" s="11"/>
      <c r="AKE114" s="11"/>
      <c r="AKF114" s="11"/>
      <c r="AKG114" s="11"/>
      <c r="AKH114" s="11"/>
      <c r="AKI114" s="11"/>
      <c r="AKJ114" s="11"/>
      <c r="AKK114" s="11"/>
      <c r="AKL114" s="11"/>
      <c r="AKM114" s="11"/>
      <c r="AKN114" s="11"/>
      <c r="AKO114" s="11"/>
      <c r="AKP114" s="11"/>
      <c r="AKQ114" s="11"/>
      <c r="AKR114" s="11"/>
      <c r="AKS114" s="11"/>
      <c r="AKT114" s="11"/>
      <c r="AKU114" s="11"/>
      <c r="AKV114" s="11"/>
      <c r="AKW114" s="11"/>
      <c r="AKX114" s="11"/>
      <c r="AKY114" s="11"/>
      <c r="AKZ114" s="11"/>
      <c r="ALA114" s="11"/>
      <c r="ALB114" s="11"/>
      <c r="ALC114" s="11"/>
      <c r="ALD114" s="11"/>
      <c r="ALE114" s="11"/>
      <c r="ALF114" s="11"/>
      <c r="ALG114" s="11"/>
      <c r="ALH114" s="11"/>
      <c r="ALI114" s="11"/>
      <c r="ALJ114" s="11"/>
      <c r="ALK114" s="11"/>
      <c r="ALL114" s="11"/>
      <c r="ALM114" s="11"/>
      <c r="ALN114" s="11"/>
      <c r="ALO114" s="11"/>
      <c r="ALP114" s="11"/>
      <c r="ALQ114" s="11"/>
      <c r="ALR114" s="11"/>
      <c r="ALS114" s="11"/>
      <c r="ALT114" s="11"/>
      <c r="ALU114" s="11"/>
      <c r="ALV114" s="11"/>
      <c r="ALW114" s="11"/>
      <c r="ALX114" s="11"/>
      <c r="ALY114" s="11"/>
      <c r="ALZ114" s="11"/>
      <c r="AMA114" s="11"/>
      <c r="AMB114" s="11"/>
      <c r="AMC114" s="11"/>
      <c r="AMD114" s="11"/>
      <c r="AME114" s="140"/>
    </row>
    <row r="115" spans="1:1019" s="72" customFormat="1" ht="20.25" customHeight="1">
      <c r="A115" s="12" t="s">
        <v>36</v>
      </c>
      <c r="B115" s="85" t="s">
        <v>51</v>
      </c>
      <c r="C115" s="245" t="s">
        <v>97</v>
      </c>
      <c r="D115" s="245"/>
      <c r="E115" s="245"/>
      <c r="F115" s="245"/>
      <c r="G115" s="245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>
        <f t="shared" ref="Z115:BS115" si="26">SUM(Z114)</f>
        <v>86.9</v>
      </c>
      <c r="AA115" s="86"/>
      <c r="AB115" s="86"/>
      <c r="AC115" s="86"/>
      <c r="AD115" s="86"/>
      <c r="AE115" s="86"/>
      <c r="AF115" s="86"/>
      <c r="AG115" s="86"/>
      <c r="AH115" s="86"/>
      <c r="AI115" s="86"/>
      <c r="AJ115" s="86">
        <f t="shared" si="26"/>
        <v>86.9</v>
      </c>
      <c r="AK115" s="86">
        <f t="shared" si="26"/>
        <v>0</v>
      </c>
      <c r="AL115" s="86">
        <f t="shared" si="26"/>
        <v>0</v>
      </c>
      <c r="AM115" s="86">
        <f t="shared" si="26"/>
        <v>86.9</v>
      </c>
      <c r="AN115" s="86"/>
      <c r="AO115" s="86"/>
      <c r="AP115" s="86">
        <f t="shared" si="26"/>
        <v>57.9</v>
      </c>
      <c r="AQ115" s="86"/>
      <c r="AR115" s="86"/>
      <c r="AS115" s="86"/>
      <c r="AT115" s="86"/>
      <c r="AU115" s="86"/>
      <c r="AV115" s="86"/>
      <c r="AW115" s="86"/>
      <c r="AX115" s="86"/>
      <c r="AY115" s="86"/>
      <c r="AZ115" s="86">
        <f t="shared" si="26"/>
        <v>57.9</v>
      </c>
      <c r="BA115" s="86">
        <f t="shared" si="26"/>
        <v>0</v>
      </c>
      <c r="BB115" s="86">
        <f t="shared" si="26"/>
        <v>0</v>
      </c>
      <c r="BC115" s="86">
        <f t="shared" si="26"/>
        <v>57.9</v>
      </c>
      <c r="BD115" s="86"/>
      <c r="BE115" s="86"/>
      <c r="BF115" s="86">
        <f t="shared" si="26"/>
        <v>24.6</v>
      </c>
      <c r="BG115" s="86"/>
      <c r="BH115" s="86"/>
      <c r="BI115" s="86"/>
      <c r="BJ115" s="86"/>
      <c r="BK115" s="86"/>
      <c r="BL115" s="86"/>
      <c r="BM115" s="86"/>
      <c r="BN115" s="86"/>
      <c r="BO115" s="86"/>
      <c r="BP115" s="86">
        <f t="shared" si="26"/>
        <v>24.6</v>
      </c>
      <c r="BQ115" s="86">
        <f t="shared" si="26"/>
        <v>0</v>
      </c>
      <c r="BR115" s="86">
        <f t="shared" si="26"/>
        <v>0</v>
      </c>
      <c r="BS115" s="86">
        <f t="shared" si="26"/>
        <v>24.6</v>
      </c>
      <c r="BT115" s="86"/>
      <c r="BU115" s="86"/>
      <c r="BV115" s="86"/>
      <c r="BW115" s="86"/>
      <c r="BX115" s="153" t="s">
        <v>98</v>
      </c>
    </row>
    <row r="116" spans="1:1019" s="11" customFormat="1" ht="15.75" customHeight="1">
      <c r="A116" s="12" t="s">
        <v>36</v>
      </c>
      <c r="B116" s="150" t="s">
        <v>56</v>
      </c>
      <c r="C116" s="246" t="s">
        <v>112</v>
      </c>
      <c r="D116" s="247"/>
      <c r="E116" s="247"/>
      <c r="F116" s="247"/>
      <c r="G116" s="247"/>
      <c r="H116" s="247"/>
      <c r="I116" s="247"/>
      <c r="J116" s="247"/>
      <c r="K116" s="247"/>
      <c r="L116" s="247"/>
      <c r="M116" s="247"/>
      <c r="N116" s="247"/>
      <c r="O116" s="247"/>
      <c r="P116" s="247"/>
      <c r="Q116" s="247"/>
      <c r="R116" s="247"/>
      <c r="S116" s="247"/>
      <c r="T116" s="247"/>
      <c r="U116" s="247"/>
      <c r="V116" s="247"/>
      <c r="W116" s="247"/>
      <c r="X116" s="247"/>
      <c r="Y116" s="247"/>
      <c r="Z116" s="247"/>
      <c r="AA116" s="247"/>
      <c r="AB116" s="247"/>
      <c r="AC116" s="247"/>
      <c r="AD116" s="247"/>
      <c r="AE116" s="247"/>
      <c r="AF116" s="247"/>
      <c r="AG116" s="247"/>
      <c r="AH116" s="247"/>
      <c r="AI116" s="247"/>
      <c r="AJ116" s="247"/>
      <c r="AK116" s="247"/>
      <c r="AL116" s="247"/>
      <c r="AM116" s="247"/>
      <c r="AN116" s="247"/>
      <c r="AO116" s="247"/>
      <c r="AP116" s="247"/>
      <c r="AQ116" s="247"/>
      <c r="AR116" s="247"/>
      <c r="AS116" s="247"/>
      <c r="AT116" s="247"/>
      <c r="AU116" s="247"/>
      <c r="AV116" s="247"/>
      <c r="AW116" s="247"/>
      <c r="AX116" s="247"/>
      <c r="AY116" s="247"/>
      <c r="AZ116" s="247"/>
      <c r="BA116" s="247"/>
      <c r="BB116" s="247"/>
      <c r="BC116" s="247"/>
      <c r="BD116" s="247"/>
      <c r="BE116" s="247"/>
      <c r="BF116" s="247"/>
      <c r="BG116" s="247"/>
      <c r="BH116" s="247"/>
      <c r="BI116" s="247"/>
      <c r="BJ116" s="247"/>
      <c r="BK116" s="247"/>
      <c r="BL116" s="247"/>
      <c r="BM116" s="247"/>
      <c r="BN116" s="247"/>
      <c r="BO116" s="247"/>
      <c r="BP116" s="247"/>
      <c r="BQ116" s="247"/>
      <c r="BR116" s="247"/>
      <c r="BS116" s="247"/>
      <c r="BT116" s="247"/>
      <c r="BU116" s="247"/>
      <c r="BV116" s="247"/>
      <c r="BW116" s="247"/>
      <c r="BX116" s="247"/>
    </row>
    <row r="117" spans="1:1019" s="11" customFormat="1" ht="45.75">
      <c r="A117" s="12" t="s">
        <v>36</v>
      </c>
      <c r="B117" s="150" t="s">
        <v>56</v>
      </c>
      <c r="C117" s="149" t="s">
        <v>30</v>
      </c>
      <c r="D117" s="101" t="s">
        <v>113</v>
      </c>
      <c r="E117" s="147" t="s">
        <v>56</v>
      </c>
      <c r="F117" s="116" t="s">
        <v>38</v>
      </c>
      <c r="G117" s="148" t="s">
        <v>95</v>
      </c>
      <c r="H117" s="84"/>
      <c r="I117" s="41"/>
      <c r="J117" s="41"/>
      <c r="K117" s="41"/>
      <c r="L117" s="41">
        <v>11.2</v>
      </c>
      <c r="M117" s="41"/>
      <c r="N117" s="41"/>
      <c r="O117" s="41"/>
      <c r="P117" s="41"/>
      <c r="Q117" s="41"/>
      <c r="R117" s="41"/>
      <c r="S117" s="41"/>
      <c r="T117" s="37">
        <f>L117</f>
        <v>11.2</v>
      </c>
      <c r="U117" s="33">
        <f>L117</f>
        <v>11.2</v>
      </c>
      <c r="V117" s="33">
        <v>8.4</v>
      </c>
      <c r="W117" s="42">
        <v>0</v>
      </c>
      <c r="X117" s="41"/>
      <c r="Y117" s="41"/>
      <c r="Z117" s="41"/>
      <c r="AA117" s="41"/>
      <c r="AB117" s="41">
        <v>11.2</v>
      </c>
      <c r="AC117" s="41"/>
      <c r="AD117" s="41"/>
      <c r="AE117" s="41"/>
      <c r="AF117" s="89"/>
      <c r="AG117" s="89"/>
      <c r="AH117" s="89"/>
      <c r="AI117" s="89"/>
      <c r="AJ117" s="37">
        <v>11.2</v>
      </c>
      <c r="AK117" s="33">
        <v>11.2</v>
      </c>
      <c r="AL117" s="33">
        <v>8.5</v>
      </c>
      <c r="AM117" s="42">
        <v>0</v>
      </c>
      <c r="AN117" s="89"/>
      <c r="AO117" s="89"/>
      <c r="AP117" s="89"/>
      <c r="AQ117" s="89"/>
      <c r="AR117" s="30">
        <v>11.2</v>
      </c>
      <c r="AS117" s="30"/>
      <c r="AT117" s="30"/>
      <c r="AU117" s="30"/>
      <c r="AV117" s="41"/>
      <c r="AW117" s="41"/>
      <c r="AX117" s="41"/>
      <c r="AY117" s="41"/>
      <c r="AZ117" s="37">
        <f>AR117</f>
        <v>11.2</v>
      </c>
      <c r="BA117" s="33">
        <f>AZ117</f>
        <v>11.2</v>
      </c>
      <c r="BB117" s="33">
        <v>8.5</v>
      </c>
      <c r="BC117" s="42">
        <v>0</v>
      </c>
      <c r="BD117" s="89"/>
      <c r="BE117" s="89"/>
      <c r="BF117" s="89"/>
      <c r="BG117" s="89"/>
      <c r="BH117" s="30">
        <v>11.2</v>
      </c>
      <c r="BI117" s="30"/>
      <c r="BJ117" s="30"/>
      <c r="BK117" s="30"/>
      <c r="BL117" s="41"/>
      <c r="BM117" s="41"/>
      <c r="BN117" s="41"/>
      <c r="BO117" s="41"/>
      <c r="BP117" s="37">
        <f>BH117</f>
        <v>11.2</v>
      </c>
      <c r="BQ117" s="33">
        <f>BP117</f>
        <v>11.2</v>
      </c>
      <c r="BR117" s="33">
        <v>8.5</v>
      </c>
      <c r="BS117" s="42">
        <v>0</v>
      </c>
      <c r="BT117" s="25" t="s">
        <v>114</v>
      </c>
      <c r="BU117" s="143">
        <v>1</v>
      </c>
      <c r="BV117" s="143">
        <v>1</v>
      </c>
      <c r="BW117" s="144">
        <v>1</v>
      </c>
      <c r="BX117" s="154">
        <v>1</v>
      </c>
      <c r="BY117" s="142"/>
      <c r="BZ117" s="142"/>
      <c r="CA117" s="142"/>
      <c r="CB117" s="142"/>
    </row>
    <row r="118" spans="1:1019" s="11" customFormat="1" ht="15.75" customHeight="1">
      <c r="A118" s="12" t="s">
        <v>36</v>
      </c>
      <c r="B118" s="150" t="s">
        <v>56</v>
      </c>
      <c r="C118" s="257"/>
      <c r="D118" s="257"/>
      <c r="E118" s="257"/>
      <c r="F118" s="257"/>
      <c r="G118" s="257"/>
      <c r="H118" s="29"/>
      <c r="I118" s="29"/>
      <c r="J118" s="29"/>
      <c r="K118" s="29"/>
      <c r="L118" s="29">
        <f t="shared" ref="L118:BS118" si="27">SUM(L117)</f>
        <v>11.2</v>
      </c>
      <c r="M118" s="29"/>
      <c r="N118" s="29">
        <f t="shared" si="27"/>
        <v>0</v>
      </c>
      <c r="O118" s="29"/>
      <c r="P118" s="29"/>
      <c r="Q118" s="29"/>
      <c r="R118" s="29"/>
      <c r="S118" s="29"/>
      <c r="T118" s="29">
        <f t="shared" si="27"/>
        <v>11.2</v>
      </c>
      <c r="U118" s="29">
        <f t="shared" si="27"/>
        <v>11.2</v>
      </c>
      <c r="V118" s="29">
        <f t="shared" si="27"/>
        <v>8.4</v>
      </c>
      <c r="W118" s="29">
        <f t="shared" si="27"/>
        <v>0</v>
      </c>
      <c r="X118" s="29"/>
      <c r="Y118" s="29"/>
      <c r="Z118" s="29"/>
      <c r="AA118" s="29"/>
      <c r="AB118" s="29">
        <f t="shared" si="27"/>
        <v>11.2</v>
      </c>
      <c r="AC118" s="29"/>
      <c r="AD118" s="29">
        <f t="shared" si="27"/>
        <v>0</v>
      </c>
      <c r="AE118" s="29"/>
      <c r="AF118" s="29"/>
      <c r="AG118" s="29"/>
      <c r="AH118" s="29"/>
      <c r="AI118" s="29"/>
      <c r="AJ118" s="29">
        <f t="shared" si="27"/>
        <v>11.2</v>
      </c>
      <c r="AK118" s="29">
        <f t="shared" si="27"/>
        <v>11.2</v>
      </c>
      <c r="AL118" s="29">
        <f t="shared" si="27"/>
        <v>8.5</v>
      </c>
      <c r="AM118" s="29">
        <f t="shared" si="27"/>
        <v>0</v>
      </c>
      <c r="AN118" s="29"/>
      <c r="AO118" s="29"/>
      <c r="AP118" s="29"/>
      <c r="AQ118" s="29"/>
      <c r="AR118" s="29">
        <f t="shared" si="27"/>
        <v>11.2</v>
      </c>
      <c r="AS118" s="29"/>
      <c r="AT118" s="29"/>
      <c r="AU118" s="29"/>
      <c r="AV118" s="29"/>
      <c r="AW118" s="29"/>
      <c r="AX118" s="29"/>
      <c r="AY118" s="29"/>
      <c r="AZ118" s="29">
        <f t="shared" si="27"/>
        <v>11.2</v>
      </c>
      <c r="BA118" s="29">
        <f t="shared" si="27"/>
        <v>11.2</v>
      </c>
      <c r="BB118" s="29">
        <f t="shared" si="27"/>
        <v>8.5</v>
      </c>
      <c r="BC118" s="29">
        <f t="shared" si="27"/>
        <v>0</v>
      </c>
      <c r="BD118" s="29"/>
      <c r="BE118" s="29"/>
      <c r="BF118" s="29"/>
      <c r="BG118" s="29"/>
      <c r="BH118" s="29">
        <f t="shared" si="27"/>
        <v>11.2</v>
      </c>
      <c r="BI118" s="29"/>
      <c r="BJ118" s="29"/>
      <c r="BK118" s="29"/>
      <c r="BL118" s="29"/>
      <c r="BM118" s="29"/>
      <c r="BN118" s="29"/>
      <c r="BO118" s="29"/>
      <c r="BP118" s="29">
        <f t="shared" si="27"/>
        <v>11.2</v>
      </c>
      <c r="BQ118" s="29">
        <f t="shared" si="27"/>
        <v>11.2</v>
      </c>
      <c r="BR118" s="29">
        <f t="shared" si="27"/>
        <v>8.5</v>
      </c>
      <c r="BS118" s="29">
        <f t="shared" si="27"/>
        <v>0</v>
      </c>
      <c r="BT118" s="29"/>
      <c r="BU118" s="29"/>
      <c r="BV118" s="29"/>
      <c r="BW118" s="29"/>
      <c r="BX118" s="155"/>
    </row>
    <row r="119" spans="1:1019" s="11" customFormat="1" ht="18" customHeight="1">
      <c r="A119" s="12" t="s">
        <v>36</v>
      </c>
      <c r="B119" s="248" t="s">
        <v>81</v>
      </c>
      <c r="C119" s="248"/>
      <c r="D119" s="248"/>
      <c r="E119" s="248"/>
      <c r="F119" s="248"/>
      <c r="G119" s="248"/>
      <c r="H119" s="66"/>
      <c r="I119" s="66"/>
      <c r="J119" s="66"/>
      <c r="K119" s="66"/>
      <c r="L119" s="66">
        <f t="shared" ref="L119:AM119" si="28">L100+L103+L106+L109+L112+L115+L118</f>
        <v>112.49999999999999</v>
      </c>
      <c r="M119" s="66"/>
      <c r="N119" s="66">
        <f t="shared" si="28"/>
        <v>6.7428999999999997</v>
      </c>
      <c r="O119" s="66"/>
      <c r="P119" s="66"/>
      <c r="Q119" s="66"/>
      <c r="R119" s="66"/>
      <c r="S119" s="66"/>
      <c r="T119" s="66">
        <f t="shared" si="28"/>
        <v>112.4962</v>
      </c>
      <c r="U119" s="66">
        <f t="shared" si="28"/>
        <v>112.4962</v>
      </c>
      <c r="V119" s="66">
        <f t="shared" si="28"/>
        <v>8.4</v>
      </c>
      <c r="W119" s="66">
        <f t="shared" si="28"/>
        <v>0</v>
      </c>
      <c r="X119" s="66"/>
      <c r="Y119" s="66"/>
      <c r="Z119" s="66">
        <f t="shared" si="28"/>
        <v>86.9</v>
      </c>
      <c r="AA119" s="66"/>
      <c r="AB119" s="66">
        <f t="shared" si="28"/>
        <v>86.399999999999991</v>
      </c>
      <c r="AC119" s="66"/>
      <c r="AD119" s="66">
        <f t="shared" si="28"/>
        <v>6.7428999999999997</v>
      </c>
      <c r="AE119" s="66"/>
      <c r="AF119" s="66"/>
      <c r="AG119" s="66"/>
      <c r="AH119" s="66"/>
      <c r="AI119" s="66"/>
      <c r="AJ119" s="66">
        <f t="shared" si="28"/>
        <v>173.29999999999998</v>
      </c>
      <c r="AK119" s="66">
        <f t="shared" si="28"/>
        <v>86.399999999999991</v>
      </c>
      <c r="AL119" s="66">
        <f t="shared" si="28"/>
        <v>8.5</v>
      </c>
      <c r="AM119" s="66">
        <f t="shared" si="28"/>
        <v>86.9</v>
      </c>
      <c r="AN119" s="66"/>
      <c r="AO119" s="66"/>
      <c r="AP119" s="66">
        <f t="shared" ref="AP119:BS119" si="29">AP100+AP103+AP106+AP109+AP112+AP115+AP118</f>
        <v>57.9</v>
      </c>
      <c r="AQ119" s="66"/>
      <c r="AR119" s="66">
        <f t="shared" si="29"/>
        <v>28.548099999999998</v>
      </c>
      <c r="AS119" s="66"/>
      <c r="AT119" s="66">
        <f t="shared" si="29"/>
        <v>6.7428999999999997</v>
      </c>
      <c r="AU119" s="66"/>
      <c r="AV119" s="66"/>
      <c r="AW119" s="66"/>
      <c r="AX119" s="66"/>
      <c r="AY119" s="66"/>
      <c r="AZ119" s="66">
        <f t="shared" si="29"/>
        <v>89.344300000000004</v>
      </c>
      <c r="BA119" s="66">
        <f t="shared" si="29"/>
        <v>31.448099999999997</v>
      </c>
      <c r="BB119" s="66">
        <f t="shared" si="29"/>
        <v>8.5</v>
      </c>
      <c r="BC119" s="66">
        <f t="shared" si="29"/>
        <v>57.9</v>
      </c>
      <c r="BD119" s="66"/>
      <c r="BE119" s="66"/>
      <c r="BF119" s="66">
        <f t="shared" si="29"/>
        <v>24.6</v>
      </c>
      <c r="BG119" s="66"/>
      <c r="BH119" s="66">
        <f t="shared" si="29"/>
        <v>31.484799999999996</v>
      </c>
      <c r="BI119" s="66"/>
      <c r="BJ119" s="66">
        <f t="shared" si="29"/>
        <v>6.7428999999999997</v>
      </c>
      <c r="BK119" s="66"/>
      <c r="BL119" s="66"/>
      <c r="BM119" s="66"/>
      <c r="BN119" s="66"/>
      <c r="BO119" s="66"/>
      <c r="BP119" s="66">
        <f t="shared" si="29"/>
        <v>56.084800000000001</v>
      </c>
      <c r="BQ119" s="66">
        <f t="shared" si="29"/>
        <v>31.484799999999996</v>
      </c>
      <c r="BR119" s="66">
        <f t="shared" si="29"/>
        <v>8.5</v>
      </c>
      <c r="BS119" s="66">
        <f t="shared" si="29"/>
        <v>24.6</v>
      </c>
      <c r="BT119" s="66"/>
      <c r="BU119" s="66"/>
      <c r="BV119" s="66"/>
      <c r="BW119" s="66"/>
      <c r="BX119" s="152"/>
    </row>
    <row r="120" spans="1:1019" s="11" customFormat="1" ht="15" customHeight="1">
      <c r="A120" s="10" t="s">
        <v>43</v>
      </c>
      <c r="B120" s="259" t="s">
        <v>115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O120" s="259"/>
      <c r="P120" s="259"/>
      <c r="Q120" s="259"/>
      <c r="R120" s="259"/>
      <c r="S120" s="259"/>
      <c r="T120" s="259"/>
      <c r="U120" s="259"/>
      <c r="V120" s="259"/>
      <c r="W120" s="259"/>
      <c r="X120" s="259"/>
      <c r="Y120" s="259"/>
      <c r="Z120" s="259"/>
      <c r="AA120" s="259"/>
      <c r="AB120" s="259"/>
      <c r="AC120" s="259"/>
      <c r="AD120" s="259"/>
      <c r="AE120" s="259"/>
      <c r="AF120" s="259"/>
      <c r="AG120" s="259"/>
      <c r="AH120" s="259"/>
      <c r="AI120" s="259"/>
      <c r="AJ120" s="259"/>
      <c r="AK120" s="259"/>
      <c r="AL120" s="259"/>
      <c r="AM120" s="259"/>
      <c r="AN120" s="259"/>
      <c r="AO120" s="259"/>
      <c r="AP120" s="259"/>
      <c r="AQ120" s="259"/>
      <c r="AR120" s="259"/>
      <c r="AS120" s="259"/>
      <c r="AT120" s="259"/>
      <c r="AU120" s="259"/>
      <c r="AV120" s="259"/>
      <c r="AW120" s="259"/>
      <c r="AX120" s="259"/>
      <c r="AY120" s="259"/>
      <c r="AZ120" s="259"/>
      <c r="BA120" s="259"/>
      <c r="BB120" s="259"/>
      <c r="BC120" s="259"/>
      <c r="BD120" s="259"/>
      <c r="BE120" s="259"/>
      <c r="BF120" s="259"/>
      <c r="BG120" s="259"/>
      <c r="BH120" s="259"/>
      <c r="BI120" s="259"/>
      <c r="BJ120" s="259"/>
      <c r="BK120" s="259"/>
      <c r="BL120" s="259"/>
      <c r="BM120" s="259"/>
      <c r="BN120" s="259"/>
      <c r="BO120" s="259"/>
      <c r="BP120" s="259"/>
      <c r="BQ120" s="259"/>
      <c r="BR120" s="259"/>
      <c r="BS120" s="259"/>
      <c r="BT120" s="259"/>
      <c r="BU120" s="259"/>
      <c r="BV120" s="259"/>
      <c r="BW120" s="259"/>
      <c r="BX120" s="259"/>
    </row>
    <row r="121" spans="1:1019" s="11" customFormat="1" ht="15.75" customHeight="1">
      <c r="A121" s="12" t="s">
        <v>43</v>
      </c>
      <c r="B121" s="13" t="s">
        <v>30</v>
      </c>
      <c r="C121" s="246" t="s">
        <v>116</v>
      </c>
      <c r="D121" s="246"/>
      <c r="E121" s="246"/>
      <c r="F121" s="246"/>
      <c r="G121" s="246"/>
      <c r="H121" s="246"/>
      <c r="I121" s="246"/>
      <c r="J121" s="246"/>
      <c r="K121" s="246"/>
      <c r="L121" s="246"/>
      <c r="M121" s="246"/>
      <c r="N121" s="246"/>
      <c r="O121" s="246"/>
      <c r="P121" s="246"/>
      <c r="Q121" s="246"/>
      <c r="R121" s="246"/>
      <c r="S121" s="246"/>
      <c r="T121" s="246"/>
      <c r="U121" s="246"/>
      <c r="V121" s="246"/>
      <c r="W121" s="246"/>
      <c r="X121" s="246"/>
      <c r="Y121" s="246"/>
      <c r="Z121" s="246"/>
      <c r="AA121" s="246"/>
      <c r="AB121" s="246"/>
      <c r="AC121" s="246"/>
      <c r="AD121" s="246"/>
      <c r="AE121" s="246"/>
      <c r="AF121" s="246"/>
      <c r="AG121" s="246"/>
      <c r="AH121" s="246"/>
      <c r="AI121" s="246"/>
      <c r="AJ121" s="246"/>
      <c r="AK121" s="246"/>
      <c r="AL121" s="246"/>
      <c r="AM121" s="246"/>
      <c r="AN121" s="246"/>
      <c r="AO121" s="246"/>
      <c r="AP121" s="246"/>
      <c r="AQ121" s="246"/>
      <c r="AR121" s="246"/>
      <c r="AS121" s="246"/>
      <c r="AT121" s="246"/>
      <c r="AU121" s="246"/>
      <c r="AV121" s="246"/>
      <c r="AW121" s="246"/>
      <c r="AX121" s="246"/>
      <c r="AY121" s="246"/>
      <c r="AZ121" s="246"/>
      <c r="BA121" s="246"/>
      <c r="BB121" s="246"/>
      <c r="BC121" s="246"/>
      <c r="BD121" s="246"/>
      <c r="BE121" s="246"/>
      <c r="BF121" s="246"/>
      <c r="BG121" s="246"/>
      <c r="BH121" s="246"/>
      <c r="BI121" s="246"/>
      <c r="BJ121" s="246"/>
      <c r="BK121" s="246"/>
      <c r="BL121" s="246"/>
      <c r="BM121" s="246"/>
      <c r="BN121" s="246"/>
      <c r="BO121" s="246"/>
      <c r="BP121" s="246"/>
      <c r="BQ121" s="246"/>
      <c r="BR121" s="246"/>
      <c r="BS121" s="246"/>
      <c r="BT121" s="265"/>
      <c r="BU121" s="265"/>
      <c r="BV121" s="265"/>
      <c r="BW121" s="265"/>
      <c r="BX121" s="265"/>
    </row>
    <row r="122" spans="1:1019" s="11" customFormat="1" ht="46.5" customHeight="1">
      <c r="A122" s="231" t="s">
        <v>43</v>
      </c>
      <c r="B122" s="229" t="s">
        <v>30</v>
      </c>
      <c r="C122" s="223" t="s">
        <v>30</v>
      </c>
      <c r="D122" s="221" t="s">
        <v>145</v>
      </c>
      <c r="E122" s="289">
        <v>10</v>
      </c>
      <c r="F122" s="291">
        <v>188718528</v>
      </c>
      <c r="G122" s="293" t="s">
        <v>117</v>
      </c>
      <c r="H122" s="91"/>
      <c r="I122" s="92"/>
      <c r="J122" s="92"/>
      <c r="K122" s="92"/>
      <c r="L122" s="92"/>
      <c r="M122" s="92">
        <v>3.5</v>
      </c>
      <c r="N122" s="92"/>
      <c r="O122" s="92"/>
      <c r="P122" s="92"/>
      <c r="Q122" s="92"/>
      <c r="R122" s="92"/>
      <c r="S122" s="92"/>
      <c r="T122" s="92">
        <v>3.5</v>
      </c>
      <c r="U122" s="92">
        <f>T122</f>
        <v>3.5</v>
      </c>
      <c r="V122" s="92">
        <v>2.7</v>
      </c>
      <c r="W122" s="92">
        <v>0</v>
      </c>
      <c r="X122" s="92"/>
      <c r="Y122" s="92"/>
      <c r="Z122" s="92"/>
      <c r="AA122" s="92"/>
      <c r="AB122" s="93"/>
      <c r="AC122" s="92">
        <v>3.8</v>
      </c>
      <c r="AD122" s="92"/>
      <c r="AE122" s="92"/>
      <c r="AF122" s="92"/>
      <c r="AG122" s="92"/>
      <c r="AH122" s="92"/>
      <c r="AI122" s="92"/>
      <c r="AJ122" s="92">
        <f>AC122</f>
        <v>3.8</v>
      </c>
      <c r="AK122" s="92">
        <f>AC122</f>
        <v>3.8</v>
      </c>
      <c r="AL122" s="92">
        <v>3</v>
      </c>
      <c r="AM122" s="92">
        <v>0</v>
      </c>
      <c r="AN122" s="43"/>
      <c r="AO122" s="43"/>
      <c r="AP122" s="43"/>
      <c r="AQ122" s="43"/>
      <c r="AR122" s="93"/>
      <c r="AS122" s="92">
        <v>3.8</v>
      </c>
      <c r="AT122" s="93"/>
      <c r="AU122" s="93"/>
      <c r="AV122" s="94"/>
      <c r="AW122" s="93"/>
      <c r="AX122" s="93"/>
      <c r="AY122" s="93"/>
      <c r="AZ122" s="92">
        <f>AS122</f>
        <v>3.8</v>
      </c>
      <c r="BA122" s="92">
        <f>AS122</f>
        <v>3.8</v>
      </c>
      <c r="BB122" s="92">
        <v>3</v>
      </c>
      <c r="BC122" s="92">
        <v>0</v>
      </c>
      <c r="BD122" s="43"/>
      <c r="BE122" s="43"/>
      <c r="BF122" s="43"/>
      <c r="BG122" s="43"/>
      <c r="BH122" s="93"/>
      <c r="BI122" s="92">
        <v>3.8</v>
      </c>
      <c r="BJ122" s="93"/>
      <c r="BK122" s="93"/>
      <c r="BL122" s="94"/>
      <c r="BM122" s="93"/>
      <c r="BN122" s="93"/>
      <c r="BO122" s="93"/>
      <c r="BP122" s="92">
        <f>BI122</f>
        <v>3.8</v>
      </c>
      <c r="BQ122" s="92">
        <f>BI122</f>
        <v>3.8</v>
      </c>
      <c r="BR122" s="92">
        <v>3</v>
      </c>
      <c r="BS122" s="92">
        <v>0</v>
      </c>
      <c r="BT122" s="136" t="s">
        <v>198</v>
      </c>
      <c r="BU122" s="145">
        <v>155</v>
      </c>
      <c r="BV122" s="145">
        <v>160</v>
      </c>
      <c r="BW122" s="145">
        <v>165</v>
      </c>
      <c r="BX122" s="145">
        <v>170</v>
      </c>
    </row>
    <row r="123" spans="1:1019" s="11" customFormat="1" ht="38.25">
      <c r="A123" s="232"/>
      <c r="B123" s="230"/>
      <c r="C123" s="224"/>
      <c r="D123" s="222"/>
      <c r="E123" s="290"/>
      <c r="F123" s="292"/>
      <c r="G123" s="294"/>
      <c r="H123" s="91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3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43"/>
      <c r="AO123" s="43"/>
      <c r="AP123" s="43"/>
      <c r="AQ123" s="43"/>
      <c r="AR123" s="93"/>
      <c r="AS123" s="92"/>
      <c r="AT123" s="93"/>
      <c r="AU123" s="93"/>
      <c r="AV123" s="94"/>
      <c r="AW123" s="93"/>
      <c r="AX123" s="93"/>
      <c r="AY123" s="93"/>
      <c r="AZ123" s="92"/>
      <c r="BA123" s="92"/>
      <c r="BB123" s="92"/>
      <c r="BC123" s="92"/>
      <c r="BD123" s="43"/>
      <c r="BE123" s="43"/>
      <c r="BF123" s="43"/>
      <c r="BG123" s="43"/>
      <c r="BH123" s="93"/>
      <c r="BI123" s="92"/>
      <c r="BJ123" s="93"/>
      <c r="BK123" s="93"/>
      <c r="BL123" s="94"/>
      <c r="BM123" s="93"/>
      <c r="BN123" s="93"/>
      <c r="BO123" s="93"/>
      <c r="BP123" s="92"/>
      <c r="BQ123" s="92"/>
      <c r="BR123" s="92"/>
      <c r="BS123" s="92"/>
      <c r="BT123" s="156" t="s">
        <v>168</v>
      </c>
      <c r="BU123" s="157" t="s">
        <v>170</v>
      </c>
      <c r="BV123" s="157" t="s">
        <v>169</v>
      </c>
      <c r="BW123" s="157" t="s">
        <v>171</v>
      </c>
      <c r="BX123" s="157" t="s">
        <v>171</v>
      </c>
    </row>
    <row r="124" spans="1:1019" s="11" customFormat="1" ht="12.75">
      <c r="A124" s="95" t="s">
        <v>43</v>
      </c>
      <c r="B124" s="13" t="s">
        <v>30</v>
      </c>
      <c r="C124" s="245" t="s">
        <v>97</v>
      </c>
      <c r="D124" s="245"/>
      <c r="E124" s="245"/>
      <c r="F124" s="245"/>
      <c r="G124" s="245"/>
      <c r="H124" s="86"/>
      <c r="I124" s="86"/>
      <c r="J124" s="86"/>
      <c r="K124" s="86"/>
      <c r="L124" s="86"/>
      <c r="M124" s="86">
        <f t="shared" ref="M124:BS124" si="30">SUM(M122)</f>
        <v>3.5</v>
      </c>
      <c r="N124" s="86"/>
      <c r="O124" s="86"/>
      <c r="P124" s="86"/>
      <c r="Q124" s="86"/>
      <c r="R124" s="86"/>
      <c r="S124" s="86"/>
      <c r="T124" s="86">
        <f t="shared" si="30"/>
        <v>3.5</v>
      </c>
      <c r="U124" s="86">
        <f t="shared" si="30"/>
        <v>3.5</v>
      </c>
      <c r="V124" s="86">
        <f t="shared" si="30"/>
        <v>2.7</v>
      </c>
      <c r="W124" s="86">
        <f t="shared" si="30"/>
        <v>0</v>
      </c>
      <c r="X124" s="86"/>
      <c r="Y124" s="86"/>
      <c r="Z124" s="86"/>
      <c r="AA124" s="86"/>
      <c r="AB124" s="86"/>
      <c r="AC124" s="86">
        <f t="shared" si="30"/>
        <v>3.8</v>
      </c>
      <c r="AD124" s="86"/>
      <c r="AE124" s="86"/>
      <c r="AF124" s="86"/>
      <c r="AG124" s="86"/>
      <c r="AH124" s="86"/>
      <c r="AI124" s="86"/>
      <c r="AJ124" s="86">
        <f t="shared" si="30"/>
        <v>3.8</v>
      </c>
      <c r="AK124" s="86">
        <f t="shared" si="30"/>
        <v>3.8</v>
      </c>
      <c r="AL124" s="86">
        <f t="shared" si="30"/>
        <v>3</v>
      </c>
      <c r="AM124" s="86">
        <f t="shared" si="30"/>
        <v>0</v>
      </c>
      <c r="AN124" s="86"/>
      <c r="AO124" s="86"/>
      <c r="AP124" s="86"/>
      <c r="AQ124" s="86"/>
      <c r="AR124" s="86"/>
      <c r="AS124" s="86">
        <f t="shared" si="30"/>
        <v>3.8</v>
      </c>
      <c r="AT124" s="86"/>
      <c r="AU124" s="86"/>
      <c r="AV124" s="86"/>
      <c r="AW124" s="86"/>
      <c r="AX124" s="86"/>
      <c r="AY124" s="86"/>
      <c r="AZ124" s="86">
        <f t="shared" si="30"/>
        <v>3.8</v>
      </c>
      <c r="BA124" s="86">
        <f t="shared" si="30"/>
        <v>3.8</v>
      </c>
      <c r="BB124" s="86">
        <f t="shared" si="30"/>
        <v>3</v>
      </c>
      <c r="BC124" s="86">
        <f t="shared" si="30"/>
        <v>0</v>
      </c>
      <c r="BD124" s="86"/>
      <c r="BE124" s="86"/>
      <c r="BF124" s="86"/>
      <c r="BG124" s="86"/>
      <c r="BH124" s="86"/>
      <c r="BI124" s="86">
        <f t="shared" si="30"/>
        <v>3.8</v>
      </c>
      <c r="BJ124" s="86"/>
      <c r="BK124" s="86"/>
      <c r="BL124" s="86"/>
      <c r="BM124" s="86"/>
      <c r="BN124" s="86"/>
      <c r="BO124" s="86"/>
      <c r="BP124" s="86">
        <f t="shared" si="30"/>
        <v>3.8</v>
      </c>
      <c r="BQ124" s="86">
        <f t="shared" si="30"/>
        <v>3.8</v>
      </c>
      <c r="BR124" s="86">
        <f t="shared" si="30"/>
        <v>3</v>
      </c>
      <c r="BS124" s="86">
        <f t="shared" si="30"/>
        <v>0</v>
      </c>
      <c r="BT124" s="86"/>
      <c r="BU124" s="86"/>
      <c r="BV124" s="86"/>
      <c r="BW124" s="86"/>
      <c r="BX124" s="153"/>
    </row>
    <row r="125" spans="1:1019" s="72" customFormat="1" ht="18" customHeight="1">
      <c r="A125" s="12" t="s">
        <v>43</v>
      </c>
      <c r="B125" s="266" t="s">
        <v>118</v>
      </c>
      <c r="C125" s="266"/>
      <c r="D125" s="266"/>
      <c r="E125" s="266"/>
      <c r="F125" s="266"/>
      <c r="G125" s="266"/>
      <c r="H125" s="96"/>
      <c r="I125" s="96"/>
      <c r="J125" s="96"/>
      <c r="K125" s="96"/>
      <c r="L125" s="96"/>
      <c r="M125" s="96">
        <f t="shared" ref="M125:BS125" si="31">SUM(M124)</f>
        <v>3.5</v>
      </c>
      <c r="N125" s="96"/>
      <c r="O125" s="96"/>
      <c r="P125" s="96"/>
      <c r="Q125" s="96"/>
      <c r="R125" s="96"/>
      <c r="S125" s="96"/>
      <c r="T125" s="96">
        <f t="shared" si="31"/>
        <v>3.5</v>
      </c>
      <c r="U125" s="96">
        <f t="shared" si="31"/>
        <v>3.5</v>
      </c>
      <c r="V125" s="96">
        <f t="shared" si="31"/>
        <v>2.7</v>
      </c>
      <c r="W125" s="96">
        <f t="shared" si="31"/>
        <v>0</v>
      </c>
      <c r="X125" s="96"/>
      <c r="Y125" s="96"/>
      <c r="Z125" s="96"/>
      <c r="AA125" s="96"/>
      <c r="AB125" s="96"/>
      <c r="AC125" s="96">
        <f t="shared" si="31"/>
        <v>3.8</v>
      </c>
      <c r="AD125" s="96"/>
      <c r="AE125" s="96"/>
      <c r="AF125" s="96"/>
      <c r="AG125" s="96"/>
      <c r="AH125" s="96"/>
      <c r="AI125" s="96"/>
      <c r="AJ125" s="96">
        <f t="shared" si="31"/>
        <v>3.8</v>
      </c>
      <c r="AK125" s="96">
        <f t="shared" si="31"/>
        <v>3.8</v>
      </c>
      <c r="AL125" s="96">
        <f t="shared" si="31"/>
        <v>3</v>
      </c>
      <c r="AM125" s="96">
        <f t="shared" si="31"/>
        <v>0</v>
      </c>
      <c r="AN125" s="96"/>
      <c r="AO125" s="96"/>
      <c r="AP125" s="96"/>
      <c r="AQ125" s="96"/>
      <c r="AR125" s="96"/>
      <c r="AS125" s="96">
        <f t="shared" si="31"/>
        <v>3.8</v>
      </c>
      <c r="AT125" s="96"/>
      <c r="AU125" s="96"/>
      <c r="AV125" s="96"/>
      <c r="AW125" s="96"/>
      <c r="AX125" s="96"/>
      <c r="AY125" s="96"/>
      <c r="AZ125" s="96">
        <f t="shared" si="31"/>
        <v>3.8</v>
      </c>
      <c r="BA125" s="96">
        <f t="shared" si="31"/>
        <v>3.8</v>
      </c>
      <c r="BB125" s="96">
        <f t="shared" si="31"/>
        <v>3</v>
      </c>
      <c r="BC125" s="96">
        <f t="shared" si="31"/>
        <v>0</v>
      </c>
      <c r="BD125" s="96"/>
      <c r="BE125" s="96"/>
      <c r="BF125" s="96"/>
      <c r="BG125" s="96"/>
      <c r="BH125" s="96"/>
      <c r="BI125" s="96">
        <f t="shared" si="31"/>
        <v>3.8</v>
      </c>
      <c r="BJ125" s="96"/>
      <c r="BK125" s="96"/>
      <c r="BL125" s="96"/>
      <c r="BM125" s="96"/>
      <c r="BN125" s="96"/>
      <c r="BO125" s="96"/>
      <c r="BP125" s="96">
        <f t="shared" si="31"/>
        <v>3.8</v>
      </c>
      <c r="BQ125" s="96">
        <f t="shared" si="31"/>
        <v>3.8</v>
      </c>
      <c r="BR125" s="96">
        <f t="shared" si="31"/>
        <v>3</v>
      </c>
      <c r="BS125" s="96">
        <f t="shared" si="31"/>
        <v>0</v>
      </c>
      <c r="BT125" s="96"/>
      <c r="BU125" s="96"/>
      <c r="BV125" s="96"/>
      <c r="BW125" s="96"/>
      <c r="BX125" s="67"/>
    </row>
    <row r="126" spans="1:1019" s="11" customFormat="1" ht="15" customHeight="1">
      <c r="A126" s="10" t="s">
        <v>46</v>
      </c>
      <c r="B126" s="283" t="s">
        <v>146</v>
      </c>
      <c r="C126" s="284"/>
      <c r="D126" s="284"/>
      <c r="E126" s="284"/>
      <c r="F126" s="284"/>
      <c r="G126" s="284"/>
      <c r="H126" s="284"/>
      <c r="I126" s="284"/>
      <c r="J126" s="284"/>
      <c r="K126" s="284"/>
      <c r="L126" s="284"/>
      <c r="M126" s="284"/>
      <c r="N126" s="284"/>
      <c r="O126" s="284"/>
      <c r="P126" s="284"/>
      <c r="Q126" s="284"/>
      <c r="R126" s="284"/>
      <c r="S126" s="284"/>
      <c r="T126" s="284"/>
      <c r="U126" s="284"/>
      <c r="V126" s="284"/>
      <c r="W126" s="284"/>
      <c r="X126" s="284"/>
      <c r="Y126" s="284"/>
      <c r="Z126" s="284"/>
      <c r="AA126" s="284"/>
      <c r="AB126" s="284"/>
      <c r="AC126" s="284"/>
      <c r="AD126" s="284"/>
      <c r="AE126" s="284"/>
      <c r="AF126" s="284"/>
      <c r="AG126" s="284"/>
      <c r="AH126" s="284"/>
      <c r="AI126" s="284"/>
      <c r="AJ126" s="284"/>
      <c r="AK126" s="284"/>
      <c r="AL126" s="284"/>
      <c r="AM126" s="284"/>
      <c r="AN126" s="284"/>
      <c r="AO126" s="284"/>
      <c r="AP126" s="284"/>
      <c r="AQ126" s="284"/>
      <c r="AR126" s="285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/>
      <c r="BH126" s="67"/>
      <c r="BI126" s="67"/>
      <c r="BJ126" s="67"/>
      <c r="BK126" s="67"/>
      <c r="BL126" s="67"/>
      <c r="BM126" s="67"/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</row>
    <row r="127" spans="1:1019" s="11" customFormat="1" ht="15.75" customHeight="1">
      <c r="A127" s="12" t="s">
        <v>46</v>
      </c>
      <c r="B127" s="13" t="s">
        <v>30</v>
      </c>
      <c r="C127" s="286" t="s">
        <v>119</v>
      </c>
      <c r="D127" s="287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87"/>
      <c r="Q127" s="287"/>
      <c r="R127" s="287"/>
      <c r="S127" s="287"/>
      <c r="T127" s="287"/>
      <c r="U127" s="287"/>
      <c r="V127" s="287"/>
      <c r="W127" s="287"/>
      <c r="X127" s="287"/>
      <c r="Y127" s="287"/>
      <c r="Z127" s="287"/>
      <c r="AA127" s="287"/>
      <c r="AB127" s="287"/>
      <c r="AC127" s="287"/>
      <c r="AD127" s="287"/>
      <c r="AE127" s="287"/>
      <c r="AF127" s="287"/>
      <c r="AG127" s="287"/>
      <c r="AH127" s="287"/>
      <c r="AI127" s="287"/>
      <c r="AJ127" s="287"/>
      <c r="AK127" s="287"/>
      <c r="AL127" s="287"/>
      <c r="AM127" s="287"/>
      <c r="AN127" s="287"/>
      <c r="AO127" s="287"/>
      <c r="AP127" s="287"/>
      <c r="AQ127" s="287"/>
      <c r="AR127" s="288"/>
      <c r="AS127" s="97"/>
      <c r="AT127" s="97"/>
      <c r="AU127" s="97"/>
      <c r="AV127" s="97"/>
      <c r="AW127" s="97"/>
      <c r="AX127" s="97"/>
      <c r="AY127" s="97"/>
      <c r="AZ127" s="97"/>
      <c r="BA127" s="97"/>
      <c r="BB127" s="97"/>
      <c r="BC127" s="97"/>
      <c r="BD127" s="97"/>
      <c r="BE127" s="97"/>
      <c r="BF127" s="97"/>
      <c r="BG127" s="97"/>
      <c r="BH127" s="97"/>
      <c r="BI127" s="97"/>
      <c r="BJ127" s="97"/>
      <c r="BK127" s="97"/>
      <c r="BL127" s="97"/>
      <c r="BM127" s="97"/>
      <c r="BN127" s="97"/>
      <c r="BO127" s="97"/>
      <c r="BP127" s="97"/>
      <c r="BQ127" s="97"/>
      <c r="BR127" s="97"/>
      <c r="BS127" s="97"/>
      <c r="BT127" s="97"/>
      <c r="BU127" s="97"/>
      <c r="BV127" s="97"/>
      <c r="BW127" s="97"/>
      <c r="BX127" s="97"/>
    </row>
    <row r="128" spans="1:1019" s="11" customFormat="1" ht="51" customHeight="1">
      <c r="A128" s="231" t="s">
        <v>46</v>
      </c>
      <c r="B128" s="229" t="s">
        <v>30</v>
      </c>
      <c r="C128" s="223" t="s">
        <v>30</v>
      </c>
      <c r="D128" s="221" t="s">
        <v>147</v>
      </c>
      <c r="E128" s="295" t="s">
        <v>63</v>
      </c>
      <c r="F128" s="295" t="s">
        <v>120</v>
      </c>
      <c r="G128" s="225" t="s">
        <v>121</v>
      </c>
      <c r="H128" s="84"/>
      <c r="I128" s="84"/>
      <c r="J128" s="84"/>
      <c r="K128" s="84"/>
      <c r="L128" s="84">
        <v>242.4</v>
      </c>
      <c r="M128" s="84"/>
      <c r="N128" s="84"/>
      <c r="O128" s="84">
        <v>107.2</v>
      </c>
      <c r="P128" s="84"/>
      <c r="Q128" s="84"/>
      <c r="R128" s="84"/>
      <c r="S128" s="84"/>
      <c r="T128" s="84">
        <f>L128+O128</f>
        <v>349.6</v>
      </c>
      <c r="U128" s="84">
        <v>346.7</v>
      </c>
      <c r="V128" s="84">
        <v>150.80000000000001</v>
      </c>
      <c r="W128" s="84">
        <v>2.9</v>
      </c>
      <c r="X128" s="84"/>
      <c r="Y128" s="84"/>
      <c r="Z128" s="84"/>
      <c r="AA128" s="84"/>
      <c r="AB128" s="84">
        <v>252.3</v>
      </c>
      <c r="AC128" s="84"/>
      <c r="AD128" s="84"/>
      <c r="AE128" s="84">
        <v>115.9</v>
      </c>
      <c r="AF128" s="84"/>
      <c r="AG128" s="84"/>
      <c r="AH128" s="98"/>
      <c r="AI128" s="98"/>
      <c r="AJ128" s="98">
        <v>368.1</v>
      </c>
      <c r="AK128" s="98">
        <f>AJ128</f>
        <v>368.1</v>
      </c>
      <c r="AL128" s="98">
        <v>168</v>
      </c>
      <c r="AM128" s="98">
        <v>2.9</v>
      </c>
      <c r="AN128" s="84"/>
      <c r="AO128" s="98"/>
      <c r="AP128" s="84"/>
      <c r="AQ128" s="98"/>
      <c r="AR128" s="99">
        <v>263.2</v>
      </c>
      <c r="AS128" s="84"/>
      <c r="AT128" s="84"/>
      <c r="AU128" s="84">
        <v>118.7</v>
      </c>
      <c r="AV128" s="84"/>
      <c r="AW128" s="84"/>
      <c r="AX128" s="84"/>
      <c r="AY128" s="84"/>
      <c r="AZ128" s="84">
        <f>AR128+AU128</f>
        <v>381.9</v>
      </c>
      <c r="BA128" s="84">
        <f>AZ128</f>
        <v>381.9</v>
      </c>
      <c r="BB128" s="84">
        <v>176.4</v>
      </c>
      <c r="BC128" s="84">
        <v>5.8</v>
      </c>
      <c r="BD128" s="84"/>
      <c r="BE128" s="98"/>
      <c r="BF128" s="84"/>
      <c r="BG128" s="47"/>
      <c r="BH128" s="47">
        <v>268.7</v>
      </c>
      <c r="BI128" s="47"/>
      <c r="BJ128" s="47"/>
      <c r="BK128" s="47">
        <v>124.5</v>
      </c>
      <c r="BL128" s="84"/>
      <c r="BM128" s="47"/>
      <c r="BN128" s="47"/>
      <c r="BO128" s="47"/>
      <c r="BP128" s="47">
        <f>SUM(BD128:BO128)</f>
        <v>393.2</v>
      </c>
      <c r="BQ128" s="47">
        <f>BP128</f>
        <v>393.2</v>
      </c>
      <c r="BR128" s="47">
        <v>185.1</v>
      </c>
      <c r="BS128" s="47">
        <v>5.8</v>
      </c>
      <c r="BT128" s="158" t="s">
        <v>178</v>
      </c>
      <c r="BU128" s="162">
        <v>9</v>
      </c>
      <c r="BV128" s="163">
        <v>9</v>
      </c>
      <c r="BW128" s="163">
        <v>10</v>
      </c>
      <c r="BX128" s="164">
        <v>10</v>
      </c>
    </row>
    <row r="129" spans="1:76" s="11" customFormat="1" ht="51" customHeight="1">
      <c r="A129" s="271"/>
      <c r="B129" s="272"/>
      <c r="C129" s="273"/>
      <c r="D129" s="274"/>
      <c r="E129" s="296"/>
      <c r="F129" s="296"/>
      <c r="G129" s="279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98"/>
      <c r="AI129" s="98"/>
      <c r="AJ129" s="98"/>
      <c r="AK129" s="98"/>
      <c r="AL129" s="98"/>
      <c r="AM129" s="98"/>
      <c r="AN129" s="84"/>
      <c r="AO129" s="98"/>
      <c r="AP129" s="84"/>
      <c r="AQ129" s="98"/>
      <c r="AR129" s="99"/>
      <c r="AS129" s="84"/>
      <c r="AT129" s="84"/>
      <c r="AU129" s="84"/>
      <c r="AV129" s="84"/>
      <c r="AW129" s="84"/>
      <c r="AX129" s="84"/>
      <c r="AY129" s="84"/>
      <c r="AZ129" s="84"/>
      <c r="BA129" s="84"/>
      <c r="BB129" s="84"/>
      <c r="BC129" s="84"/>
      <c r="BD129" s="84"/>
      <c r="BE129" s="98"/>
      <c r="BF129" s="84"/>
      <c r="BG129" s="47"/>
      <c r="BH129" s="47"/>
      <c r="BI129" s="47"/>
      <c r="BJ129" s="47"/>
      <c r="BK129" s="47"/>
      <c r="BL129" s="84"/>
      <c r="BM129" s="47"/>
      <c r="BN129" s="47"/>
      <c r="BO129" s="47"/>
      <c r="BP129" s="47"/>
      <c r="BQ129" s="47"/>
      <c r="BR129" s="47"/>
      <c r="BS129" s="47"/>
      <c r="BT129" s="158" t="s">
        <v>175</v>
      </c>
      <c r="BU129" s="162">
        <v>11</v>
      </c>
      <c r="BV129" s="163">
        <v>13</v>
      </c>
      <c r="BW129" s="163">
        <v>13</v>
      </c>
      <c r="BX129" s="141">
        <v>13</v>
      </c>
    </row>
    <row r="130" spans="1:76" s="11" customFormat="1" ht="51" customHeight="1">
      <c r="A130" s="271"/>
      <c r="B130" s="272"/>
      <c r="C130" s="273"/>
      <c r="D130" s="274"/>
      <c r="E130" s="296"/>
      <c r="F130" s="296"/>
      <c r="G130" s="279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98"/>
      <c r="AI130" s="98"/>
      <c r="AJ130" s="98"/>
      <c r="AK130" s="98"/>
      <c r="AL130" s="98"/>
      <c r="AM130" s="98"/>
      <c r="AN130" s="84"/>
      <c r="AO130" s="98"/>
      <c r="AP130" s="84"/>
      <c r="AQ130" s="98"/>
      <c r="AR130" s="99"/>
      <c r="AS130" s="84"/>
      <c r="AT130" s="84"/>
      <c r="AU130" s="84"/>
      <c r="AV130" s="84"/>
      <c r="AW130" s="84"/>
      <c r="AX130" s="84"/>
      <c r="AY130" s="84"/>
      <c r="AZ130" s="84"/>
      <c r="BA130" s="84"/>
      <c r="BB130" s="84"/>
      <c r="BC130" s="84"/>
      <c r="BD130" s="84"/>
      <c r="BE130" s="98"/>
      <c r="BF130" s="84"/>
      <c r="BG130" s="47"/>
      <c r="BH130" s="47"/>
      <c r="BI130" s="47"/>
      <c r="BJ130" s="47"/>
      <c r="BK130" s="47"/>
      <c r="BL130" s="84"/>
      <c r="BM130" s="47"/>
      <c r="BN130" s="47"/>
      <c r="BO130" s="47"/>
      <c r="BP130" s="47"/>
      <c r="BQ130" s="47"/>
      <c r="BR130" s="47"/>
      <c r="BS130" s="47"/>
      <c r="BT130" s="158" t="s">
        <v>176</v>
      </c>
      <c r="BU130" s="92">
        <v>3.9</v>
      </c>
      <c r="BV130" s="92">
        <v>3.5</v>
      </c>
      <c r="BW130" s="92">
        <v>3.7</v>
      </c>
      <c r="BX130" s="80">
        <v>3.8</v>
      </c>
    </row>
    <row r="131" spans="1:76" s="11" customFormat="1" ht="51" customHeight="1">
      <c r="A131" s="271"/>
      <c r="B131" s="272"/>
      <c r="C131" s="273"/>
      <c r="D131" s="274"/>
      <c r="E131" s="296"/>
      <c r="F131" s="296"/>
      <c r="G131" s="279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98"/>
      <c r="AI131" s="98"/>
      <c r="AJ131" s="98"/>
      <c r="AK131" s="98"/>
      <c r="AL131" s="98"/>
      <c r="AM131" s="98"/>
      <c r="AN131" s="84"/>
      <c r="AO131" s="98"/>
      <c r="AP131" s="84"/>
      <c r="AQ131" s="98"/>
      <c r="AR131" s="99"/>
      <c r="AS131" s="84"/>
      <c r="AT131" s="84"/>
      <c r="AU131" s="84"/>
      <c r="AV131" s="84"/>
      <c r="AW131" s="84"/>
      <c r="AX131" s="84"/>
      <c r="AY131" s="84"/>
      <c r="AZ131" s="84"/>
      <c r="BA131" s="84"/>
      <c r="BB131" s="84"/>
      <c r="BC131" s="84"/>
      <c r="BD131" s="84"/>
      <c r="BE131" s="98"/>
      <c r="BF131" s="84"/>
      <c r="BG131" s="47"/>
      <c r="BH131" s="47"/>
      <c r="BI131" s="47"/>
      <c r="BJ131" s="47"/>
      <c r="BK131" s="47"/>
      <c r="BL131" s="84"/>
      <c r="BM131" s="47"/>
      <c r="BN131" s="47"/>
      <c r="BO131" s="47"/>
      <c r="BP131" s="47"/>
      <c r="BQ131" s="47"/>
      <c r="BR131" s="47"/>
      <c r="BS131" s="47"/>
      <c r="BT131" s="158" t="s">
        <v>179</v>
      </c>
      <c r="BU131" s="98">
        <v>463.4</v>
      </c>
      <c r="BV131" s="84">
        <v>489.5</v>
      </c>
      <c r="BW131" s="84">
        <v>494.7</v>
      </c>
      <c r="BX131" s="141">
        <v>521.29999999999995</v>
      </c>
    </row>
    <row r="132" spans="1:76" s="11" customFormat="1" ht="51" customHeight="1">
      <c r="A132" s="271"/>
      <c r="B132" s="272"/>
      <c r="C132" s="273"/>
      <c r="D132" s="274"/>
      <c r="E132" s="296"/>
      <c r="F132" s="296"/>
      <c r="G132" s="279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98"/>
      <c r="AI132" s="98"/>
      <c r="AJ132" s="98"/>
      <c r="AK132" s="98"/>
      <c r="AL132" s="98"/>
      <c r="AM132" s="98"/>
      <c r="AN132" s="84"/>
      <c r="AO132" s="98"/>
      <c r="AP132" s="84"/>
      <c r="AQ132" s="98"/>
      <c r="AR132" s="99"/>
      <c r="AS132" s="84"/>
      <c r="AT132" s="84"/>
      <c r="AU132" s="84"/>
      <c r="AV132" s="84"/>
      <c r="AW132" s="84"/>
      <c r="AX132" s="84"/>
      <c r="AY132" s="84"/>
      <c r="AZ132" s="84"/>
      <c r="BA132" s="84"/>
      <c r="BB132" s="84"/>
      <c r="BC132" s="84"/>
      <c r="BD132" s="84"/>
      <c r="BE132" s="98"/>
      <c r="BF132" s="84"/>
      <c r="BG132" s="47"/>
      <c r="BH132" s="47"/>
      <c r="BI132" s="47"/>
      <c r="BJ132" s="47"/>
      <c r="BK132" s="47"/>
      <c r="BL132" s="84"/>
      <c r="BM132" s="47"/>
      <c r="BN132" s="47"/>
      <c r="BO132" s="47"/>
      <c r="BP132" s="47"/>
      <c r="BQ132" s="47"/>
      <c r="BR132" s="47"/>
      <c r="BS132" s="47"/>
      <c r="BT132" s="165" t="s">
        <v>177</v>
      </c>
      <c r="BU132" s="162">
        <v>20</v>
      </c>
      <c r="BV132" s="163">
        <v>20</v>
      </c>
      <c r="BW132" s="163">
        <v>20</v>
      </c>
      <c r="BX132" s="164">
        <v>20</v>
      </c>
    </row>
    <row r="133" spans="1:76" s="11" customFormat="1" ht="51" customHeight="1">
      <c r="A133" s="271"/>
      <c r="B133" s="272"/>
      <c r="C133" s="273"/>
      <c r="D133" s="274"/>
      <c r="E133" s="296"/>
      <c r="F133" s="296"/>
      <c r="G133" s="279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98"/>
      <c r="AI133" s="98"/>
      <c r="AJ133" s="98"/>
      <c r="AK133" s="98"/>
      <c r="AL133" s="98"/>
      <c r="AM133" s="98"/>
      <c r="AN133" s="84"/>
      <c r="AO133" s="98"/>
      <c r="AP133" s="84"/>
      <c r="AQ133" s="98"/>
      <c r="AR133" s="99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98"/>
      <c r="BF133" s="84"/>
      <c r="BG133" s="47"/>
      <c r="BH133" s="47"/>
      <c r="BI133" s="47"/>
      <c r="BJ133" s="47"/>
      <c r="BK133" s="47"/>
      <c r="BL133" s="84"/>
      <c r="BM133" s="47"/>
      <c r="BN133" s="47"/>
      <c r="BO133" s="47"/>
      <c r="BP133" s="47"/>
      <c r="BQ133" s="47"/>
      <c r="BR133" s="47"/>
      <c r="BS133" s="47"/>
      <c r="BT133" s="158" t="s">
        <v>180</v>
      </c>
      <c r="BU133" s="98">
        <v>150.6</v>
      </c>
      <c r="BV133" s="84">
        <v>173.8</v>
      </c>
      <c r="BW133" s="84">
        <v>196.4</v>
      </c>
      <c r="BX133" s="141">
        <v>208.5</v>
      </c>
    </row>
    <row r="134" spans="1:76" s="11" customFormat="1" ht="51">
      <c r="A134" s="232"/>
      <c r="B134" s="230"/>
      <c r="C134" s="224"/>
      <c r="D134" s="222"/>
      <c r="E134" s="297"/>
      <c r="F134" s="297"/>
      <c r="G134" s="226"/>
      <c r="H134" s="47"/>
      <c r="I134" s="84"/>
      <c r="J134" s="84"/>
      <c r="K134" s="84"/>
      <c r="L134" s="92"/>
      <c r="M134" s="84"/>
      <c r="N134" s="84"/>
      <c r="O134" s="84"/>
      <c r="P134" s="84"/>
      <c r="Q134" s="84"/>
      <c r="R134" s="84"/>
      <c r="S134" s="84"/>
      <c r="T134" s="92"/>
      <c r="U134" s="92"/>
      <c r="V134" s="92"/>
      <c r="W134" s="92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98"/>
      <c r="AJ134" s="98"/>
      <c r="AK134" s="98"/>
      <c r="AL134" s="98"/>
      <c r="AM134" s="98"/>
      <c r="AN134" s="98"/>
      <c r="AO134" s="98"/>
      <c r="AP134" s="98"/>
      <c r="AQ134" s="98"/>
      <c r="AR134" s="92"/>
      <c r="AS134" s="47"/>
      <c r="AT134" s="47"/>
      <c r="AU134" s="47"/>
      <c r="AV134" s="47"/>
      <c r="AW134" s="47"/>
      <c r="AX134" s="47"/>
      <c r="AY134" s="47"/>
      <c r="AZ134" s="100"/>
      <c r="BA134" s="47"/>
      <c r="BB134" s="47"/>
      <c r="BC134" s="47"/>
      <c r="BD134" s="98"/>
      <c r="BE134" s="98"/>
      <c r="BF134" s="98"/>
      <c r="BG134" s="47"/>
      <c r="BH134" s="47"/>
      <c r="BI134" s="47"/>
      <c r="BJ134" s="47"/>
      <c r="BK134" s="47"/>
      <c r="BL134" s="98"/>
      <c r="BM134" s="47"/>
      <c r="BN134" s="47"/>
      <c r="BO134" s="47"/>
      <c r="BP134" s="47"/>
      <c r="BQ134" s="47"/>
      <c r="BR134" s="47"/>
      <c r="BS134" s="47"/>
      <c r="BT134" s="160" t="s">
        <v>181</v>
      </c>
      <c r="BU134" s="161">
        <v>7.96</v>
      </c>
      <c r="BV134" s="161">
        <v>7.96</v>
      </c>
      <c r="BW134" s="109">
        <v>7.79</v>
      </c>
      <c r="BX134" s="166">
        <v>7.64</v>
      </c>
    </row>
    <row r="135" spans="1:76" s="11" customFormat="1" ht="12.75">
      <c r="A135" s="12" t="s">
        <v>30</v>
      </c>
      <c r="B135" s="13" t="s">
        <v>30</v>
      </c>
      <c r="C135" s="249" t="s">
        <v>39</v>
      </c>
      <c r="D135" s="250"/>
      <c r="E135" s="250"/>
      <c r="F135" s="250"/>
      <c r="G135" s="251"/>
      <c r="H135" s="29"/>
      <c r="I135" s="29"/>
      <c r="J135" s="29"/>
      <c r="K135" s="29"/>
      <c r="L135" s="29">
        <f t="shared" ref="L135:BS135" si="32">SUM(L128:L134)</f>
        <v>242.4</v>
      </c>
      <c r="M135" s="29"/>
      <c r="N135" s="29"/>
      <c r="O135" s="29">
        <f t="shared" si="32"/>
        <v>107.2</v>
      </c>
      <c r="P135" s="29"/>
      <c r="Q135" s="29"/>
      <c r="R135" s="29"/>
      <c r="S135" s="29"/>
      <c r="T135" s="29">
        <f t="shared" si="32"/>
        <v>349.6</v>
      </c>
      <c r="U135" s="29">
        <f t="shared" si="32"/>
        <v>346.7</v>
      </c>
      <c r="V135" s="29">
        <f t="shared" si="32"/>
        <v>150.80000000000001</v>
      </c>
      <c r="W135" s="29">
        <f t="shared" si="32"/>
        <v>2.9</v>
      </c>
      <c r="X135" s="29"/>
      <c r="Y135" s="29"/>
      <c r="Z135" s="29"/>
      <c r="AA135" s="29"/>
      <c r="AB135" s="29">
        <f t="shared" si="32"/>
        <v>252.3</v>
      </c>
      <c r="AC135" s="29"/>
      <c r="AD135" s="29"/>
      <c r="AE135" s="29">
        <f t="shared" si="32"/>
        <v>115.9</v>
      </c>
      <c r="AF135" s="29"/>
      <c r="AG135" s="29"/>
      <c r="AH135" s="29"/>
      <c r="AI135" s="29"/>
      <c r="AJ135" s="29">
        <f t="shared" si="32"/>
        <v>368.1</v>
      </c>
      <c r="AK135" s="29">
        <f t="shared" si="32"/>
        <v>368.1</v>
      </c>
      <c r="AL135" s="29">
        <f t="shared" si="32"/>
        <v>168</v>
      </c>
      <c r="AM135" s="29">
        <f t="shared" si="32"/>
        <v>2.9</v>
      </c>
      <c r="AN135" s="29"/>
      <c r="AO135" s="29"/>
      <c r="AP135" s="29"/>
      <c r="AQ135" s="29"/>
      <c r="AR135" s="29">
        <f t="shared" si="32"/>
        <v>263.2</v>
      </c>
      <c r="AS135" s="29"/>
      <c r="AT135" s="29"/>
      <c r="AU135" s="29">
        <f t="shared" si="32"/>
        <v>118.7</v>
      </c>
      <c r="AV135" s="29"/>
      <c r="AW135" s="29"/>
      <c r="AX135" s="29"/>
      <c r="AY135" s="29"/>
      <c r="AZ135" s="29">
        <f t="shared" si="32"/>
        <v>381.9</v>
      </c>
      <c r="BA135" s="29">
        <f t="shared" si="32"/>
        <v>381.9</v>
      </c>
      <c r="BB135" s="29">
        <f t="shared" si="32"/>
        <v>176.4</v>
      </c>
      <c r="BC135" s="29">
        <f t="shared" si="32"/>
        <v>5.8</v>
      </c>
      <c r="BD135" s="29"/>
      <c r="BE135" s="29"/>
      <c r="BF135" s="29"/>
      <c r="BG135" s="29"/>
      <c r="BH135" s="29">
        <f t="shared" si="32"/>
        <v>268.7</v>
      </c>
      <c r="BI135" s="29"/>
      <c r="BJ135" s="29"/>
      <c r="BK135" s="29">
        <f t="shared" si="32"/>
        <v>124.5</v>
      </c>
      <c r="BL135" s="29"/>
      <c r="BM135" s="29"/>
      <c r="BN135" s="29"/>
      <c r="BO135" s="29"/>
      <c r="BP135" s="29">
        <f t="shared" si="32"/>
        <v>393.2</v>
      </c>
      <c r="BQ135" s="29">
        <f t="shared" si="32"/>
        <v>393.2</v>
      </c>
      <c r="BR135" s="29">
        <f t="shared" si="32"/>
        <v>185.1</v>
      </c>
      <c r="BS135" s="29">
        <f t="shared" si="32"/>
        <v>5.8</v>
      </c>
      <c r="BT135" s="29"/>
      <c r="BU135" s="29"/>
      <c r="BV135" s="29"/>
      <c r="BW135" s="103"/>
      <c r="BX135" s="97"/>
    </row>
    <row r="136" spans="1:76" s="11" customFormat="1" ht="12.75">
      <c r="A136" s="12" t="s">
        <v>46</v>
      </c>
      <c r="B136" s="280" t="s">
        <v>81</v>
      </c>
      <c r="C136" s="281"/>
      <c r="D136" s="281"/>
      <c r="E136" s="281"/>
      <c r="F136" s="281"/>
      <c r="G136" s="282"/>
      <c r="H136" s="66"/>
      <c r="I136" s="66"/>
      <c r="J136" s="66"/>
      <c r="K136" s="66"/>
      <c r="L136" s="66">
        <f t="shared" ref="L136:BS136" si="33">L135</f>
        <v>242.4</v>
      </c>
      <c r="M136" s="66"/>
      <c r="N136" s="66"/>
      <c r="O136" s="66">
        <f t="shared" si="33"/>
        <v>107.2</v>
      </c>
      <c r="P136" s="66"/>
      <c r="Q136" s="66"/>
      <c r="R136" s="66"/>
      <c r="S136" s="66"/>
      <c r="T136" s="66">
        <f t="shared" si="33"/>
        <v>349.6</v>
      </c>
      <c r="U136" s="66">
        <f t="shared" si="33"/>
        <v>346.7</v>
      </c>
      <c r="V136" s="66">
        <f t="shared" si="33"/>
        <v>150.80000000000001</v>
      </c>
      <c r="W136" s="66">
        <f t="shared" si="33"/>
        <v>2.9</v>
      </c>
      <c r="X136" s="66"/>
      <c r="Y136" s="66"/>
      <c r="Z136" s="66"/>
      <c r="AA136" s="66"/>
      <c r="AB136" s="66">
        <f t="shared" si="33"/>
        <v>252.3</v>
      </c>
      <c r="AC136" s="66"/>
      <c r="AD136" s="66"/>
      <c r="AE136" s="66">
        <f t="shared" si="33"/>
        <v>115.9</v>
      </c>
      <c r="AF136" s="66"/>
      <c r="AG136" s="66"/>
      <c r="AH136" s="66"/>
      <c r="AI136" s="66"/>
      <c r="AJ136" s="66">
        <f t="shared" si="33"/>
        <v>368.1</v>
      </c>
      <c r="AK136" s="66">
        <f t="shared" si="33"/>
        <v>368.1</v>
      </c>
      <c r="AL136" s="66">
        <f t="shared" si="33"/>
        <v>168</v>
      </c>
      <c r="AM136" s="66">
        <f t="shared" si="33"/>
        <v>2.9</v>
      </c>
      <c r="AN136" s="66"/>
      <c r="AO136" s="66"/>
      <c r="AP136" s="66"/>
      <c r="AQ136" s="66"/>
      <c r="AR136" s="66">
        <f t="shared" si="33"/>
        <v>263.2</v>
      </c>
      <c r="AS136" s="66"/>
      <c r="AT136" s="66"/>
      <c r="AU136" s="66">
        <f t="shared" si="33"/>
        <v>118.7</v>
      </c>
      <c r="AV136" s="66"/>
      <c r="AW136" s="66"/>
      <c r="AX136" s="66"/>
      <c r="AY136" s="66"/>
      <c r="AZ136" s="66">
        <f t="shared" si="33"/>
        <v>381.9</v>
      </c>
      <c r="BA136" s="66">
        <f t="shared" si="33"/>
        <v>381.9</v>
      </c>
      <c r="BB136" s="66">
        <f t="shared" si="33"/>
        <v>176.4</v>
      </c>
      <c r="BC136" s="66">
        <f t="shared" si="33"/>
        <v>5.8</v>
      </c>
      <c r="BD136" s="66"/>
      <c r="BE136" s="66"/>
      <c r="BF136" s="66"/>
      <c r="BG136" s="66"/>
      <c r="BH136" s="66">
        <f t="shared" si="33"/>
        <v>268.7</v>
      </c>
      <c r="BI136" s="66"/>
      <c r="BJ136" s="66"/>
      <c r="BK136" s="66">
        <f t="shared" si="33"/>
        <v>124.5</v>
      </c>
      <c r="BL136" s="66"/>
      <c r="BM136" s="66"/>
      <c r="BN136" s="66"/>
      <c r="BO136" s="66"/>
      <c r="BP136" s="66">
        <f t="shared" si="33"/>
        <v>393.2</v>
      </c>
      <c r="BQ136" s="66">
        <f t="shared" si="33"/>
        <v>393.2</v>
      </c>
      <c r="BR136" s="66">
        <f t="shared" si="33"/>
        <v>185.1</v>
      </c>
      <c r="BS136" s="66">
        <f t="shared" si="33"/>
        <v>5.8</v>
      </c>
      <c r="BT136" s="66"/>
      <c r="BU136" s="66"/>
      <c r="BV136" s="66"/>
      <c r="BW136" s="104"/>
      <c r="BX136" s="159"/>
    </row>
    <row r="137" spans="1:76" s="11" customFormat="1" ht="15" customHeight="1">
      <c r="A137" s="10" t="s">
        <v>49</v>
      </c>
      <c r="B137" s="259" t="s">
        <v>112</v>
      </c>
      <c r="C137" s="259"/>
      <c r="D137" s="259"/>
      <c r="E137" s="259"/>
      <c r="F137" s="259"/>
      <c r="G137" s="259"/>
      <c r="H137" s="259"/>
      <c r="I137" s="259"/>
      <c r="J137" s="259"/>
      <c r="K137" s="259"/>
      <c r="L137" s="259"/>
      <c r="M137" s="259"/>
      <c r="N137" s="259"/>
      <c r="O137" s="259"/>
      <c r="P137" s="259"/>
      <c r="Q137" s="259"/>
      <c r="R137" s="259"/>
      <c r="S137" s="259"/>
      <c r="T137" s="259"/>
      <c r="U137" s="259"/>
      <c r="V137" s="259"/>
      <c r="W137" s="259"/>
      <c r="X137" s="259"/>
      <c r="Y137" s="259"/>
      <c r="Z137" s="259"/>
      <c r="AA137" s="259"/>
      <c r="AB137" s="259"/>
      <c r="AC137" s="259"/>
      <c r="AD137" s="259"/>
      <c r="AE137" s="259"/>
      <c r="AF137" s="259"/>
      <c r="AG137" s="259"/>
      <c r="AH137" s="259"/>
      <c r="AI137" s="259"/>
      <c r="AJ137" s="259"/>
      <c r="AK137" s="259"/>
      <c r="AL137" s="259"/>
      <c r="AM137" s="259"/>
      <c r="AN137" s="259"/>
      <c r="AO137" s="259"/>
      <c r="AP137" s="259"/>
      <c r="AQ137" s="259"/>
      <c r="AR137" s="259"/>
      <c r="AS137" s="67"/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/>
      <c r="BH137" s="67"/>
      <c r="BI137" s="67"/>
      <c r="BJ137" s="67"/>
      <c r="BK137" s="67"/>
      <c r="BL137" s="67"/>
      <c r="BM137" s="67"/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</row>
    <row r="138" spans="1:76" s="11" customFormat="1" ht="15.75" customHeight="1">
      <c r="A138" s="12" t="s">
        <v>49</v>
      </c>
      <c r="B138" s="13" t="s">
        <v>30</v>
      </c>
      <c r="C138" s="246" t="s">
        <v>122</v>
      </c>
      <c r="D138" s="246"/>
      <c r="E138" s="246"/>
      <c r="F138" s="246"/>
      <c r="G138" s="246"/>
      <c r="H138" s="246"/>
      <c r="I138" s="246"/>
      <c r="J138" s="246"/>
      <c r="K138" s="246"/>
      <c r="L138" s="246"/>
      <c r="M138" s="246"/>
      <c r="N138" s="246"/>
      <c r="O138" s="246"/>
      <c r="P138" s="246"/>
      <c r="Q138" s="246"/>
      <c r="R138" s="246"/>
      <c r="S138" s="246"/>
      <c r="T138" s="246"/>
      <c r="U138" s="246"/>
      <c r="V138" s="246"/>
      <c r="W138" s="246"/>
      <c r="X138" s="246"/>
      <c r="Y138" s="246"/>
      <c r="Z138" s="246"/>
      <c r="AA138" s="246"/>
      <c r="AB138" s="246"/>
      <c r="AC138" s="246"/>
      <c r="AD138" s="246"/>
      <c r="AE138" s="246"/>
      <c r="AF138" s="246"/>
      <c r="AG138" s="246"/>
      <c r="AH138" s="246"/>
      <c r="AI138" s="246"/>
      <c r="AJ138" s="246"/>
      <c r="AK138" s="246"/>
      <c r="AL138" s="246"/>
      <c r="AM138" s="246"/>
      <c r="AN138" s="246"/>
      <c r="AO138" s="246"/>
      <c r="AP138" s="246"/>
      <c r="AQ138" s="246"/>
      <c r="AR138" s="246"/>
      <c r="AS138" s="97"/>
      <c r="AT138" s="97"/>
      <c r="AU138" s="97"/>
      <c r="AV138" s="97"/>
      <c r="AW138" s="97"/>
      <c r="AX138" s="97"/>
      <c r="AY138" s="97"/>
      <c r="AZ138" s="97"/>
      <c r="BA138" s="97"/>
      <c r="BB138" s="97"/>
      <c r="BC138" s="97"/>
      <c r="BD138" s="97"/>
      <c r="BE138" s="97"/>
      <c r="BF138" s="97"/>
      <c r="BG138" s="97"/>
      <c r="BH138" s="97"/>
      <c r="BI138" s="97"/>
      <c r="BJ138" s="97"/>
      <c r="BK138" s="97"/>
      <c r="BL138" s="97"/>
      <c r="BM138" s="97"/>
      <c r="BN138" s="97"/>
      <c r="BO138" s="97"/>
      <c r="BP138" s="97"/>
      <c r="BQ138" s="97"/>
      <c r="BR138" s="97"/>
      <c r="BS138" s="97"/>
      <c r="BT138" s="97"/>
      <c r="BU138" s="97"/>
      <c r="BV138" s="97"/>
      <c r="BW138" s="97"/>
      <c r="BX138" s="97"/>
    </row>
    <row r="139" spans="1:76" s="11" customFormat="1" ht="76.5">
      <c r="A139" s="231" t="s">
        <v>49</v>
      </c>
      <c r="B139" s="229" t="s">
        <v>30</v>
      </c>
      <c r="C139" s="223" t="s">
        <v>30</v>
      </c>
      <c r="D139" s="221" t="s">
        <v>123</v>
      </c>
      <c r="E139" s="227" t="s">
        <v>56</v>
      </c>
      <c r="F139" s="276">
        <v>301785539</v>
      </c>
      <c r="G139" s="225" t="s">
        <v>124</v>
      </c>
      <c r="H139" s="84"/>
      <c r="I139" s="84"/>
      <c r="J139" s="84"/>
      <c r="K139" s="84"/>
      <c r="L139" s="84"/>
      <c r="M139" s="84">
        <v>73.599999999999994</v>
      </c>
      <c r="N139" s="84"/>
      <c r="O139" s="84">
        <v>4.05</v>
      </c>
      <c r="P139" s="84"/>
      <c r="Q139" s="84"/>
      <c r="R139" s="84"/>
      <c r="S139" s="84"/>
      <c r="T139" s="84">
        <f>SUM(H139:S139)</f>
        <v>77.649999999999991</v>
      </c>
      <c r="U139" s="84">
        <f>T139</f>
        <v>77.649999999999991</v>
      </c>
      <c r="V139" s="84">
        <v>45.8</v>
      </c>
      <c r="W139" s="84">
        <v>0</v>
      </c>
      <c r="X139" s="84"/>
      <c r="Y139" s="84"/>
      <c r="Z139" s="84"/>
      <c r="AA139" s="84"/>
      <c r="AB139" s="84"/>
      <c r="AC139" s="84">
        <v>73.599999999999994</v>
      </c>
      <c r="AD139" s="84"/>
      <c r="AE139" s="84">
        <v>4.05</v>
      </c>
      <c r="AF139" s="84"/>
      <c r="AG139" s="84"/>
      <c r="AH139" s="84"/>
      <c r="AI139" s="84"/>
      <c r="AJ139" s="84">
        <f>SUM(X139:AI139)</f>
        <v>77.649999999999991</v>
      </c>
      <c r="AK139" s="84">
        <f>AJ139</f>
        <v>77.649999999999991</v>
      </c>
      <c r="AL139" s="84">
        <v>45.8</v>
      </c>
      <c r="AM139" s="84">
        <v>0</v>
      </c>
      <c r="AN139" s="84"/>
      <c r="AO139" s="84"/>
      <c r="AP139" s="84"/>
      <c r="AQ139" s="84"/>
      <c r="AR139" s="84"/>
      <c r="AS139" s="84">
        <v>73.599999999999994</v>
      </c>
      <c r="AT139" s="84"/>
      <c r="AU139" s="84">
        <v>4.05</v>
      </c>
      <c r="AV139" s="84"/>
      <c r="AW139" s="84"/>
      <c r="AX139" s="84"/>
      <c r="AY139" s="84"/>
      <c r="AZ139" s="84">
        <f>SUM(AN139:AY139)</f>
        <v>77.649999999999991</v>
      </c>
      <c r="BA139" s="84">
        <f>AZ139</f>
        <v>77.649999999999991</v>
      </c>
      <c r="BB139" s="84">
        <v>45.8</v>
      </c>
      <c r="BC139" s="84">
        <v>0</v>
      </c>
      <c r="BD139" s="84"/>
      <c r="BE139" s="84"/>
      <c r="BF139" s="84"/>
      <c r="BG139" s="84"/>
      <c r="BH139" s="84"/>
      <c r="BI139" s="84">
        <v>73.599999999999994</v>
      </c>
      <c r="BJ139" s="84"/>
      <c r="BK139" s="84">
        <v>4.05</v>
      </c>
      <c r="BL139" s="84"/>
      <c r="BM139" s="84"/>
      <c r="BN139" s="84"/>
      <c r="BO139" s="84"/>
      <c r="BP139" s="84">
        <f>SUM(BD139:BO139)</f>
        <v>77.649999999999991</v>
      </c>
      <c r="BQ139" s="84">
        <f>BP139</f>
        <v>77.649999999999991</v>
      </c>
      <c r="BR139" s="84">
        <v>45.8</v>
      </c>
      <c r="BS139" s="84">
        <v>0</v>
      </c>
      <c r="BT139" s="87" t="s">
        <v>125</v>
      </c>
      <c r="BU139" s="168">
        <v>18000</v>
      </c>
      <c r="BV139" s="168">
        <v>18000</v>
      </c>
      <c r="BW139" s="168">
        <v>18000</v>
      </c>
      <c r="BX139" s="168">
        <v>18000</v>
      </c>
    </row>
    <row r="140" spans="1:76" s="11" customFormat="1" ht="51">
      <c r="A140" s="271"/>
      <c r="B140" s="272"/>
      <c r="C140" s="273"/>
      <c r="D140" s="274"/>
      <c r="E140" s="275"/>
      <c r="F140" s="277"/>
      <c r="G140" s="279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98"/>
      <c r="Y140" s="98"/>
      <c r="Z140" s="98"/>
      <c r="AA140" s="98"/>
      <c r="AB140" s="98"/>
      <c r="AC140" s="98"/>
      <c r="AD140" s="98"/>
      <c r="AE140" s="98"/>
      <c r="AF140" s="84"/>
      <c r="AG140" s="84"/>
      <c r="AH140" s="84"/>
      <c r="AI140" s="84"/>
      <c r="AJ140" s="84"/>
      <c r="AK140" s="43"/>
      <c r="AL140" s="43"/>
      <c r="AM140" s="43"/>
      <c r="AN140" s="84"/>
      <c r="AO140" s="84"/>
      <c r="AP140" s="84"/>
      <c r="AQ140" s="84"/>
      <c r="AR140" s="99"/>
      <c r="AT140" s="47"/>
      <c r="AU140" s="47"/>
      <c r="AV140" s="84"/>
      <c r="AW140" s="47"/>
      <c r="AX140" s="84"/>
      <c r="AY140" s="84"/>
      <c r="AZ140" s="84"/>
      <c r="BA140" s="43"/>
      <c r="BB140" s="43"/>
      <c r="BC140" s="43"/>
      <c r="BD140" s="84"/>
      <c r="BE140" s="84"/>
      <c r="BF140" s="84"/>
      <c r="BG140" s="84"/>
      <c r="BH140" s="47"/>
      <c r="BI140" s="43"/>
      <c r="BJ140" s="43"/>
      <c r="BK140" s="43"/>
      <c r="BL140" s="84"/>
      <c r="BM140" s="47"/>
      <c r="BN140" s="84"/>
      <c r="BO140" s="84"/>
      <c r="BP140" s="84"/>
      <c r="BQ140" s="43"/>
      <c r="BR140" s="43"/>
      <c r="BS140" s="43"/>
      <c r="BT140" s="169" t="s">
        <v>126</v>
      </c>
      <c r="BU140" s="168">
        <v>100</v>
      </c>
      <c r="BV140" s="168">
        <v>100</v>
      </c>
      <c r="BW140" s="168">
        <v>100</v>
      </c>
      <c r="BX140" s="168">
        <v>100</v>
      </c>
    </row>
    <row r="141" spans="1:76" s="11" customFormat="1" ht="51">
      <c r="A141" s="271"/>
      <c r="B141" s="272"/>
      <c r="C141" s="273"/>
      <c r="D141" s="222"/>
      <c r="E141" s="228"/>
      <c r="F141" s="278"/>
      <c r="G141" s="226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92"/>
      <c r="W141" s="92"/>
      <c r="X141" s="98"/>
      <c r="Y141" s="98"/>
      <c r="Z141" s="98"/>
      <c r="AA141" s="98"/>
      <c r="AB141" s="98"/>
      <c r="AC141" s="98"/>
      <c r="AD141" s="98"/>
      <c r="AE141" s="98"/>
      <c r="AF141" s="84"/>
      <c r="AG141" s="84"/>
      <c r="AH141" s="84"/>
      <c r="AI141" s="84"/>
      <c r="AJ141" s="84"/>
      <c r="AK141" s="84"/>
      <c r="AL141" s="84"/>
      <c r="AM141" s="84"/>
      <c r="AN141" s="84"/>
      <c r="AO141" s="84"/>
      <c r="AP141" s="98"/>
      <c r="AQ141" s="98"/>
      <c r="AR141" s="92"/>
      <c r="AS141" s="47"/>
      <c r="AT141" s="47"/>
      <c r="AU141" s="47"/>
      <c r="AV141" s="84"/>
      <c r="AW141" s="84"/>
      <c r="AX141" s="84"/>
      <c r="AY141" s="84"/>
      <c r="AZ141" s="84"/>
      <c r="BA141" s="84"/>
      <c r="BB141" s="84"/>
      <c r="BC141" s="84"/>
      <c r="BD141" s="84"/>
      <c r="BE141" s="84"/>
      <c r="BF141" s="47"/>
      <c r="BG141" s="47"/>
      <c r="BH141" s="47"/>
      <c r="BI141" s="47"/>
      <c r="BJ141" s="47"/>
      <c r="BK141" s="47"/>
      <c r="BL141" s="84"/>
      <c r="BM141" s="84"/>
      <c r="BN141" s="84"/>
      <c r="BO141" s="84"/>
      <c r="BP141" s="84"/>
      <c r="BQ141" s="84"/>
      <c r="BR141" s="84"/>
      <c r="BS141" s="84"/>
      <c r="BT141" s="167" t="s">
        <v>127</v>
      </c>
      <c r="BU141" s="168">
        <v>60</v>
      </c>
      <c r="BV141" s="168">
        <v>60</v>
      </c>
      <c r="BW141" s="168">
        <v>60</v>
      </c>
      <c r="BX141" s="168">
        <v>60</v>
      </c>
    </row>
    <row r="142" spans="1:76" s="11" customFormat="1" ht="14.25" customHeight="1">
      <c r="A142" s="12" t="s">
        <v>49</v>
      </c>
      <c r="B142" s="13" t="s">
        <v>30</v>
      </c>
      <c r="C142" s="257" t="s">
        <v>39</v>
      </c>
      <c r="D142" s="257"/>
      <c r="E142" s="257"/>
      <c r="F142" s="257"/>
      <c r="G142" s="257"/>
      <c r="H142" s="29"/>
      <c r="I142" s="29"/>
      <c r="J142" s="29"/>
      <c r="K142" s="29"/>
      <c r="L142" s="29"/>
      <c r="M142" s="29">
        <f>SUM(M139:M141)</f>
        <v>73.599999999999994</v>
      </c>
      <c r="N142" s="29"/>
      <c r="O142" s="29">
        <f>SUM(O139:O141)</f>
        <v>4.05</v>
      </c>
      <c r="P142" s="29"/>
      <c r="Q142" s="29"/>
      <c r="R142" s="29"/>
      <c r="S142" s="29"/>
      <c r="T142" s="29">
        <f>SUM(T139:T141)</f>
        <v>77.649999999999991</v>
      </c>
      <c r="U142" s="29">
        <f>SUM(U139:U141)</f>
        <v>77.649999999999991</v>
      </c>
      <c r="V142" s="29">
        <f>SUM(V139:V141)</f>
        <v>45.8</v>
      </c>
      <c r="W142" s="29">
        <f>SUM(W139:W141)</f>
        <v>0</v>
      </c>
      <c r="X142" s="29"/>
      <c r="Y142" s="29"/>
      <c r="Z142" s="29"/>
      <c r="AA142" s="29"/>
      <c r="AB142" s="29"/>
      <c r="AC142" s="29">
        <f>SUM(AC139:AC141)</f>
        <v>73.599999999999994</v>
      </c>
      <c r="AD142" s="29"/>
      <c r="AE142" s="29">
        <f>SUM(AE139:AE141)</f>
        <v>4.05</v>
      </c>
      <c r="AF142" s="29"/>
      <c r="AG142" s="29"/>
      <c r="AH142" s="29"/>
      <c r="AI142" s="29"/>
      <c r="AJ142" s="29">
        <f>SUM(AJ139:AJ141)</f>
        <v>77.649999999999991</v>
      </c>
      <c r="AK142" s="29">
        <f>SUM(AK139:AK141)</f>
        <v>77.649999999999991</v>
      </c>
      <c r="AL142" s="29">
        <f>SUM(AL139:AL141)</f>
        <v>45.8</v>
      </c>
      <c r="AM142" s="29">
        <f>SUM(AM139:AM141)</f>
        <v>0</v>
      </c>
      <c r="AN142" s="29"/>
      <c r="AO142" s="29"/>
      <c r="AP142" s="29"/>
      <c r="AQ142" s="29"/>
      <c r="AR142" s="29"/>
      <c r="AS142" s="29">
        <f>SUM(AS139:AS141)</f>
        <v>73.599999999999994</v>
      </c>
      <c r="AT142" s="29"/>
      <c r="AU142" s="29">
        <f>SUM(AU139:AU141)</f>
        <v>4.05</v>
      </c>
      <c r="AV142" s="29"/>
      <c r="AW142" s="29"/>
      <c r="AX142" s="29"/>
      <c r="AY142" s="29"/>
      <c r="AZ142" s="29">
        <f>SUM(AZ139:AZ141)</f>
        <v>77.649999999999991</v>
      </c>
      <c r="BA142" s="29">
        <f>SUM(BA139:BA141)</f>
        <v>77.649999999999991</v>
      </c>
      <c r="BB142" s="29">
        <f>SUM(BB139:BB141)</f>
        <v>45.8</v>
      </c>
      <c r="BC142" s="29">
        <f>SUM(BC139:BC141)</f>
        <v>0</v>
      </c>
      <c r="BD142" s="29"/>
      <c r="BE142" s="29"/>
      <c r="BF142" s="29"/>
      <c r="BG142" s="29"/>
      <c r="BH142" s="29"/>
      <c r="BI142" s="29">
        <f>SUM(BI139:BI141)</f>
        <v>73.599999999999994</v>
      </c>
      <c r="BJ142" s="29"/>
      <c r="BK142" s="29">
        <f>SUM(BK139:BK141)</f>
        <v>4.05</v>
      </c>
      <c r="BL142" s="29"/>
      <c r="BM142" s="29"/>
      <c r="BN142" s="29"/>
      <c r="BO142" s="29"/>
      <c r="BP142" s="29">
        <f>SUM(BP139:BP141)</f>
        <v>77.649999999999991</v>
      </c>
      <c r="BQ142" s="29">
        <f>SUM(BQ139:BQ141)</f>
        <v>77.649999999999991</v>
      </c>
      <c r="BR142" s="29">
        <f>SUM(BR139:BR141)</f>
        <v>45.8</v>
      </c>
      <c r="BS142" s="29">
        <f>SUM(BS139:BS141)</f>
        <v>0</v>
      </c>
      <c r="BT142" s="29"/>
      <c r="BU142" s="29"/>
      <c r="BV142" s="29"/>
      <c r="BW142" s="29"/>
      <c r="BX142" s="170"/>
    </row>
    <row r="143" spans="1:76" s="11" customFormat="1" ht="16.5" customHeight="1">
      <c r="A143" s="12" t="s">
        <v>49</v>
      </c>
      <c r="B143" s="267" t="s">
        <v>81</v>
      </c>
      <c r="C143" s="267"/>
      <c r="D143" s="267"/>
      <c r="E143" s="267"/>
      <c r="F143" s="267"/>
      <c r="G143" s="267"/>
      <c r="H143" s="105"/>
      <c r="I143" s="105"/>
      <c r="J143" s="105"/>
      <c r="K143" s="105"/>
      <c r="L143" s="105"/>
      <c r="M143" s="105">
        <f t="shared" ref="M143:BS143" si="34">M142</f>
        <v>73.599999999999994</v>
      </c>
      <c r="N143" s="105"/>
      <c r="O143" s="105">
        <f t="shared" si="34"/>
        <v>4.05</v>
      </c>
      <c r="P143" s="105"/>
      <c r="Q143" s="105"/>
      <c r="R143" s="105"/>
      <c r="S143" s="105"/>
      <c r="T143" s="105">
        <f t="shared" si="34"/>
        <v>77.649999999999991</v>
      </c>
      <c r="U143" s="105">
        <f t="shared" si="34"/>
        <v>77.649999999999991</v>
      </c>
      <c r="V143" s="105">
        <f t="shared" si="34"/>
        <v>45.8</v>
      </c>
      <c r="W143" s="105">
        <f t="shared" si="34"/>
        <v>0</v>
      </c>
      <c r="X143" s="105"/>
      <c r="Y143" s="105"/>
      <c r="Z143" s="105"/>
      <c r="AA143" s="105"/>
      <c r="AB143" s="105"/>
      <c r="AC143" s="105">
        <f t="shared" si="34"/>
        <v>73.599999999999994</v>
      </c>
      <c r="AD143" s="105"/>
      <c r="AE143" s="105">
        <f t="shared" si="34"/>
        <v>4.05</v>
      </c>
      <c r="AF143" s="105"/>
      <c r="AG143" s="105"/>
      <c r="AH143" s="105"/>
      <c r="AI143" s="105"/>
      <c r="AJ143" s="105">
        <f t="shared" si="34"/>
        <v>77.649999999999991</v>
      </c>
      <c r="AK143" s="105">
        <f t="shared" si="34"/>
        <v>77.649999999999991</v>
      </c>
      <c r="AL143" s="105">
        <f t="shared" si="34"/>
        <v>45.8</v>
      </c>
      <c r="AM143" s="105">
        <f t="shared" si="34"/>
        <v>0</v>
      </c>
      <c r="AN143" s="105"/>
      <c r="AO143" s="105"/>
      <c r="AP143" s="105"/>
      <c r="AQ143" s="105"/>
      <c r="AR143" s="105"/>
      <c r="AS143" s="105">
        <f t="shared" si="34"/>
        <v>73.599999999999994</v>
      </c>
      <c r="AT143" s="105"/>
      <c r="AU143" s="105">
        <f t="shared" si="34"/>
        <v>4.05</v>
      </c>
      <c r="AV143" s="105"/>
      <c r="AW143" s="105"/>
      <c r="AX143" s="105"/>
      <c r="AY143" s="105"/>
      <c r="AZ143" s="105">
        <f t="shared" si="34"/>
        <v>77.649999999999991</v>
      </c>
      <c r="BA143" s="105">
        <f t="shared" si="34"/>
        <v>77.649999999999991</v>
      </c>
      <c r="BB143" s="105">
        <f t="shared" si="34"/>
        <v>45.8</v>
      </c>
      <c r="BC143" s="105">
        <f t="shared" si="34"/>
        <v>0</v>
      </c>
      <c r="BD143" s="105"/>
      <c r="BE143" s="105"/>
      <c r="BF143" s="105"/>
      <c r="BG143" s="105"/>
      <c r="BH143" s="105"/>
      <c r="BI143" s="105">
        <f t="shared" si="34"/>
        <v>73.599999999999994</v>
      </c>
      <c r="BJ143" s="105"/>
      <c r="BK143" s="105">
        <f t="shared" si="34"/>
        <v>4.05</v>
      </c>
      <c r="BL143" s="105"/>
      <c r="BM143" s="105"/>
      <c r="BN143" s="105"/>
      <c r="BO143" s="105"/>
      <c r="BP143" s="105">
        <f t="shared" si="34"/>
        <v>77.649999999999991</v>
      </c>
      <c r="BQ143" s="105">
        <f t="shared" si="34"/>
        <v>77.649999999999991</v>
      </c>
      <c r="BR143" s="105">
        <f t="shared" si="34"/>
        <v>45.8</v>
      </c>
      <c r="BS143" s="105">
        <f t="shared" si="34"/>
        <v>0</v>
      </c>
      <c r="BT143" s="105"/>
      <c r="BU143" s="105"/>
      <c r="BV143" s="105"/>
      <c r="BW143" s="105"/>
      <c r="BX143" s="159"/>
    </row>
    <row r="144" spans="1:76" s="11" customFormat="1" ht="12.75">
      <c r="A144" s="106"/>
      <c r="B144" s="268" t="s">
        <v>82</v>
      </c>
      <c r="C144" s="269"/>
      <c r="D144" s="269"/>
      <c r="E144" s="269"/>
      <c r="F144" s="269"/>
      <c r="G144" s="270"/>
      <c r="H144" s="107">
        <f>H96+H119+H125+H136+H143</f>
        <v>3822.5000000000005</v>
      </c>
      <c r="I144" s="107"/>
      <c r="J144" s="107"/>
      <c r="K144" s="107"/>
      <c r="L144" s="107">
        <f t="shared" ref="L144:BS144" si="35">L96+L119+L125+L136+L143</f>
        <v>1144.3</v>
      </c>
      <c r="M144" s="107">
        <f t="shared" si="35"/>
        <v>3408.4</v>
      </c>
      <c r="N144" s="107">
        <f t="shared" si="35"/>
        <v>6.7428999999999997</v>
      </c>
      <c r="O144" s="107">
        <f t="shared" si="35"/>
        <v>111.25</v>
      </c>
      <c r="P144" s="107"/>
      <c r="Q144" s="107"/>
      <c r="R144" s="107"/>
      <c r="S144" s="107"/>
      <c r="T144" s="107">
        <f t="shared" si="35"/>
        <v>4663.9461999999994</v>
      </c>
      <c r="U144" s="107">
        <f t="shared" si="35"/>
        <v>4661.0461999999989</v>
      </c>
      <c r="V144" s="107">
        <f t="shared" si="35"/>
        <v>374.3</v>
      </c>
      <c r="W144" s="107">
        <f t="shared" si="35"/>
        <v>2.9</v>
      </c>
      <c r="X144" s="107">
        <f t="shared" si="35"/>
        <v>3833</v>
      </c>
      <c r="Y144" s="107"/>
      <c r="Z144" s="107">
        <f t="shared" si="35"/>
        <v>115.9</v>
      </c>
      <c r="AA144" s="107"/>
      <c r="AB144" s="107">
        <f t="shared" si="35"/>
        <v>1456.6000000000001</v>
      </c>
      <c r="AC144" s="107">
        <f t="shared" si="35"/>
        <v>3360</v>
      </c>
      <c r="AD144" s="107">
        <f t="shared" si="35"/>
        <v>6.7428999999999997</v>
      </c>
      <c r="AE144" s="107">
        <f t="shared" si="35"/>
        <v>139.95000000000002</v>
      </c>
      <c r="AF144" s="107"/>
      <c r="AG144" s="107"/>
      <c r="AH144" s="107"/>
      <c r="AI144" s="107"/>
      <c r="AJ144" s="107">
        <f t="shared" si="35"/>
        <v>5072.3500000000004</v>
      </c>
      <c r="AK144" s="107">
        <f t="shared" si="35"/>
        <v>4956.45</v>
      </c>
      <c r="AL144" s="107">
        <f t="shared" si="35"/>
        <v>391.5</v>
      </c>
      <c r="AM144" s="107">
        <f t="shared" si="35"/>
        <v>118.80000000000001</v>
      </c>
      <c r="AN144" s="107">
        <f t="shared" si="35"/>
        <v>3833</v>
      </c>
      <c r="AO144" s="107"/>
      <c r="AP144" s="107">
        <f t="shared" si="35"/>
        <v>86.9</v>
      </c>
      <c r="AQ144" s="107"/>
      <c r="AR144" s="107">
        <f t="shared" si="35"/>
        <v>1430.8480999999999</v>
      </c>
      <c r="AS144" s="107">
        <f t="shared" si="35"/>
        <v>3361.3</v>
      </c>
      <c r="AT144" s="107">
        <f t="shared" si="35"/>
        <v>6.7428999999999997</v>
      </c>
      <c r="AU144" s="107">
        <f t="shared" si="35"/>
        <v>167.75</v>
      </c>
      <c r="AV144" s="107"/>
      <c r="AW144" s="107"/>
      <c r="AX144" s="107"/>
      <c r="AY144" s="107"/>
      <c r="AZ144" s="107">
        <f t="shared" si="35"/>
        <v>5049.6942999999992</v>
      </c>
      <c r="BA144" s="107">
        <f t="shared" si="35"/>
        <v>4962.7980999999991</v>
      </c>
      <c r="BB144" s="107">
        <f t="shared" si="35"/>
        <v>399.90000000000003</v>
      </c>
      <c r="BC144" s="107">
        <f t="shared" si="35"/>
        <v>92.7</v>
      </c>
      <c r="BD144" s="107">
        <f t="shared" si="35"/>
        <v>3834.6</v>
      </c>
      <c r="BE144" s="107"/>
      <c r="BF144" s="107">
        <f t="shared" si="35"/>
        <v>47.6</v>
      </c>
      <c r="BG144" s="107"/>
      <c r="BH144" s="107">
        <f t="shared" si="35"/>
        <v>1439.2847999999999</v>
      </c>
      <c r="BI144" s="107">
        <f t="shared" si="35"/>
        <v>3362.5</v>
      </c>
      <c r="BJ144" s="107">
        <f t="shared" si="35"/>
        <v>6.7428999999999997</v>
      </c>
      <c r="BK144" s="107">
        <f t="shared" si="35"/>
        <v>173.55</v>
      </c>
      <c r="BL144" s="107"/>
      <c r="BM144" s="107"/>
      <c r="BN144" s="107"/>
      <c r="BO144" s="107"/>
      <c r="BP144" s="107">
        <f t="shared" si="35"/>
        <v>5022.9347999999991</v>
      </c>
      <c r="BQ144" s="107">
        <f t="shared" si="35"/>
        <v>4975.3347999999996</v>
      </c>
      <c r="BR144" s="107">
        <f t="shared" si="35"/>
        <v>532.59999999999991</v>
      </c>
      <c r="BS144" s="107">
        <f t="shared" si="35"/>
        <v>53.4</v>
      </c>
      <c r="BT144" s="107"/>
      <c r="BU144" s="107"/>
      <c r="BV144" s="107"/>
      <c r="BW144" s="108"/>
      <c r="BX144" s="171"/>
    </row>
  </sheetData>
  <mergeCells count="150">
    <mergeCell ref="A128:A134"/>
    <mergeCell ref="C135:G135"/>
    <mergeCell ref="B136:G136"/>
    <mergeCell ref="B126:AR126"/>
    <mergeCell ref="C127:AR127"/>
    <mergeCell ref="D122:D123"/>
    <mergeCell ref="E122:E123"/>
    <mergeCell ref="F122:F123"/>
    <mergeCell ref="G122:G123"/>
    <mergeCell ref="C122:C123"/>
    <mergeCell ref="B122:B123"/>
    <mergeCell ref="B128:B134"/>
    <mergeCell ref="C128:C134"/>
    <mergeCell ref="D128:D134"/>
    <mergeCell ref="E128:E134"/>
    <mergeCell ref="F128:F134"/>
    <mergeCell ref="G128:G134"/>
    <mergeCell ref="A122:A123"/>
    <mergeCell ref="C142:G142"/>
    <mergeCell ref="B143:G143"/>
    <mergeCell ref="B144:G144"/>
    <mergeCell ref="B137:AR137"/>
    <mergeCell ref="C138:AR138"/>
    <mergeCell ref="A139:A141"/>
    <mergeCell ref="B139:B141"/>
    <mergeCell ref="C139:C141"/>
    <mergeCell ref="D139:D141"/>
    <mergeCell ref="E139:E141"/>
    <mergeCell ref="F139:F141"/>
    <mergeCell ref="G139:G141"/>
    <mergeCell ref="C115:G115"/>
    <mergeCell ref="C116:BX116"/>
    <mergeCell ref="C118:G118"/>
    <mergeCell ref="B119:G119"/>
    <mergeCell ref="B120:BX120"/>
    <mergeCell ref="C121:BX121"/>
    <mergeCell ref="C124:G124"/>
    <mergeCell ref="B125:G125"/>
    <mergeCell ref="C83:G83"/>
    <mergeCell ref="C110:BX110"/>
    <mergeCell ref="B97:BX97"/>
    <mergeCell ref="C113:BX113"/>
    <mergeCell ref="C93:BW93"/>
    <mergeCell ref="C95:G95"/>
    <mergeCell ref="C35:G35"/>
    <mergeCell ref="C36:BX36"/>
    <mergeCell ref="C40:G40"/>
    <mergeCell ref="C41:BX41"/>
    <mergeCell ref="E58:E59"/>
    <mergeCell ref="G58:G59"/>
    <mergeCell ref="D58:D59"/>
    <mergeCell ref="C58:C59"/>
    <mergeCell ref="C98:BX98"/>
    <mergeCell ref="C61:G61"/>
    <mergeCell ref="C62:BX62"/>
    <mergeCell ref="C65:G65"/>
    <mergeCell ref="C66:BX66"/>
    <mergeCell ref="C69:G69"/>
    <mergeCell ref="C70:BX70"/>
    <mergeCell ref="C43:G43"/>
    <mergeCell ref="C44:BX44"/>
    <mergeCell ref="C48:G48"/>
    <mergeCell ref="C49:BX49"/>
    <mergeCell ref="C55:G55"/>
    <mergeCell ref="C56:BX56"/>
    <mergeCell ref="C84:BX84"/>
    <mergeCell ref="C92:G92"/>
    <mergeCell ref="C72:G72"/>
    <mergeCell ref="C20:BX20"/>
    <mergeCell ref="BH11:BK11"/>
    <mergeCell ref="BL11:BL12"/>
    <mergeCell ref="BM11:BO11"/>
    <mergeCell ref="BP11:BP12"/>
    <mergeCell ref="BQ11:BR11"/>
    <mergeCell ref="BS11:BS12"/>
    <mergeCell ref="AV11:AV12"/>
    <mergeCell ref="AW11:AY11"/>
    <mergeCell ref="AZ11:AZ12"/>
    <mergeCell ref="BA11:BB11"/>
    <mergeCell ref="BC11:BC12"/>
    <mergeCell ref="BD11:BG11"/>
    <mergeCell ref="X11:AA11"/>
    <mergeCell ref="AB11:AE11"/>
    <mergeCell ref="BP10:BS10"/>
    <mergeCell ref="BT10:BT11"/>
    <mergeCell ref="AK11:AL11"/>
    <mergeCell ref="AM11:AM12"/>
    <mergeCell ref="AN11:AQ11"/>
    <mergeCell ref="AR11:AU11"/>
    <mergeCell ref="B14:BX14"/>
    <mergeCell ref="C15:BX15"/>
    <mergeCell ref="C19:G19"/>
    <mergeCell ref="C73:BX73"/>
    <mergeCell ref="C77:G77"/>
    <mergeCell ref="C78:BX78"/>
    <mergeCell ref="C80:G80"/>
    <mergeCell ref="A9:A12"/>
    <mergeCell ref="B9:B12"/>
    <mergeCell ref="C9:C12"/>
    <mergeCell ref="D9:D12"/>
    <mergeCell ref="E9:E12"/>
    <mergeCell ref="F9:F12"/>
    <mergeCell ref="G9:G12"/>
    <mergeCell ref="H9:W9"/>
    <mergeCell ref="X9:AM9"/>
    <mergeCell ref="AF11:AF12"/>
    <mergeCell ref="AN9:BC9"/>
    <mergeCell ref="BD9:BS9"/>
    <mergeCell ref="C24:G24"/>
    <mergeCell ref="C25:BX25"/>
    <mergeCell ref="C30:BX30"/>
    <mergeCell ref="A13:BX13"/>
    <mergeCell ref="BT9:BX9"/>
    <mergeCell ref="H10:S10"/>
    <mergeCell ref="T10:W10"/>
    <mergeCell ref="X10:AI10"/>
    <mergeCell ref="C81:BS81"/>
    <mergeCell ref="C112:G112"/>
    <mergeCell ref="C100:G100"/>
    <mergeCell ref="C101:BX101"/>
    <mergeCell ref="C103:G103"/>
    <mergeCell ref="C104:BX104"/>
    <mergeCell ref="C106:G106"/>
    <mergeCell ref="C107:BX107"/>
    <mergeCell ref="C109:G109"/>
    <mergeCell ref="B96:G96"/>
    <mergeCell ref="A2:BX3"/>
    <mergeCell ref="BW7:BX7"/>
    <mergeCell ref="A58:A59"/>
    <mergeCell ref="D52:D53"/>
    <mergeCell ref="C52:C53"/>
    <mergeCell ref="G52:G53"/>
    <mergeCell ref="E52:E53"/>
    <mergeCell ref="B52:B53"/>
    <mergeCell ref="A52:A53"/>
    <mergeCell ref="B58:B59"/>
    <mergeCell ref="AG11:AI11"/>
    <mergeCell ref="AJ11:AJ12"/>
    <mergeCell ref="BU10:BX10"/>
    <mergeCell ref="H11:K11"/>
    <mergeCell ref="L11:O11"/>
    <mergeCell ref="P11:P12"/>
    <mergeCell ref="Q11:S11"/>
    <mergeCell ref="T11:T12"/>
    <mergeCell ref="U11:V11"/>
    <mergeCell ref="W11:W12"/>
    <mergeCell ref="AJ10:AM10"/>
    <mergeCell ref="AN10:AY10"/>
    <mergeCell ref="AZ10:BC10"/>
    <mergeCell ref="BD10:BO10"/>
  </mergeCells>
  <pageMargins left="1.1811023622047245" right="0.39370078740157483" top="0.35433070866141736" bottom="0.35433070866141736" header="0.31496062992125984" footer="0.11811023622047245"/>
  <pageSetup paperSize="8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d.kaveckaite</cp:lastModifiedBy>
  <cp:lastPrinted>2014-12-04T11:52:36Z</cp:lastPrinted>
  <dcterms:created xsi:type="dcterms:W3CDTF">2014-10-17T05:14:03Z</dcterms:created>
  <dcterms:modified xsi:type="dcterms:W3CDTF">2015-01-08T10:37:16Z</dcterms:modified>
</cp:coreProperties>
</file>