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2016-2018 metų svp pakeitimas\"/>
    </mc:Choice>
  </mc:AlternateContent>
  <bookViews>
    <workbookView xWindow="0" yWindow="0" windowWidth="17895" windowHeight="6870" tabRatio="240"/>
  </bookViews>
  <sheets>
    <sheet name="1 lentele tūkst.Eur" sheetId="2" r:id="rId1"/>
  </sheets>
  <definedNames>
    <definedName name="_xlnm.Print_Area" localSheetId="0">'1 lentele tūkst.Eur'!$A$2:$CE$11</definedName>
    <definedName name="_xlnm.Print_Titles" localSheetId="0">'1 lentele tūkst.Eur'!$9:$11</definedName>
  </definedNames>
  <calcPr calcId="152511"/>
</workbook>
</file>

<file path=xl/calcChain.xml><?xml version="1.0" encoding="utf-8"?>
<calcChain xmlns="http://schemas.openxmlformats.org/spreadsheetml/2006/main">
  <c r="AM25" i="2" l="1"/>
  <c r="AN25" i="2" s="1"/>
  <c r="M28" i="2"/>
  <c r="X28" i="2"/>
  <c r="X55" i="2" s="1"/>
  <c r="X78" i="2" s="1"/>
  <c r="AD28" i="2"/>
  <c r="AD55" i="2" s="1"/>
  <c r="AD78" i="2" s="1"/>
  <c r="AE28" i="2"/>
  <c r="AE55" i="2" s="1"/>
  <c r="AE78" i="2" s="1"/>
  <c r="AH28" i="2"/>
  <c r="AH55" i="2" s="1"/>
  <c r="AH78" i="2" s="1"/>
  <c r="AO28" i="2"/>
  <c r="AO55" i="2" s="1"/>
  <c r="AP28" i="2"/>
  <c r="AP55" i="2" s="1"/>
  <c r="AU28" i="2"/>
  <c r="BF28" i="2"/>
  <c r="BF55" i="2" s="1"/>
  <c r="BF78" i="2" s="1"/>
  <c r="BG28" i="2"/>
  <c r="BH28" i="2"/>
  <c r="BI28" i="2"/>
  <c r="BJ28" i="2"/>
  <c r="BK28" i="2"/>
  <c r="BL28" i="2"/>
  <c r="BL55" i="2" s="1"/>
  <c r="BL78" i="2" s="1"/>
  <c r="BM28" i="2"/>
  <c r="BM55" i="2" s="1"/>
  <c r="BM78" i="2" s="1"/>
  <c r="BN28" i="2"/>
  <c r="BO28" i="2"/>
  <c r="BP28" i="2"/>
  <c r="BQ28" i="2"/>
  <c r="BR28" i="2"/>
  <c r="BS28" i="2"/>
  <c r="BT28" i="2"/>
  <c r="BV28" i="2"/>
  <c r="BW28" i="2"/>
  <c r="BW55" i="2" s="1"/>
  <c r="BW78" i="2" s="1"/>
  <c r="BX28" i="2"/>
  <c r="AN24" i="2"/>
  <c r="AM24" i="2"/>
  <c r="AN23" i="2"/>
  <c r="AM23" i="2"/>
  <c r="AM17" i="2"/>
  <c r="BV26" i="2"/>
  <c r="BU26" i="2"/>
  <c r="BV69" i="2"/>
  <c r="BU69" i="2"/>
  <c r="BU76" i="2" s="1"/>
  <c r="BU77" i="2" s="1"/>
  <c r="M66" i="2"/>
  <c r="X66" i="2"/>
  <c r="AD66" i="2"/>
  <c r="AU66" i="2"/>
  <c r="BF66" i="2"/>
  <c r="BL66" i="2"/>
  <c r="BW66" i="2"/>
  <c r="M65" i="2"/>
  <c r="X65" i="2"/>
  <c r="AD65" i="2"/>
  <c r="AU65" i="2"/>
  <c r="BF65" i="2"/>
  <c r="BL65" i="2"/>
  <c r="BW65" i="2"/>
  <c r="BV47" i="2"/>
  <c r="BV48" i="2" s="1"/>
  <c r="BU47" i="2"/>
  <c r="BE47" i="2"/>
  <c r="BD47" i="2"/>
  <c r="BD48" i="2"/>
  <c r="BV44" i="2"/>
  <c r="BU44" i="2"/>
  <c r="BE44" i="2"/>
  <c r="BE45" i="2" s="1"/>
  <c r="BD44" i="2"/>
  <c r="BD45" i="2" s="1"/>
  <c r="BX40" i="2"/>
  <c r="BV40" i="2"/>
  <c r="BU40" i="2"/>
  <c r="BE40" i="2"/>
  <c r="BD40" i="2"/>
  <c r="BV39" i="2"/>
  <c r="BU39" i="2"/>
  <c r="BE39" i="2"/>
  <c r="BD39" i="2"/>
  <c r="BX38" i="2"/>
  <c r="BX42" i="2" s="1"/>
  <c r="BV38" i="2"/>
  <c r="BU38" i="2"/>
  <c r="BG38" i="2"/>
  <c r="BG42" i="2" s="1"/>
  <c r="BG55" i="2" s="1"/>
  <c r="BE38" i="2"/>
  <c r="BD38" i="2"/>
  <c r="BV37" i="2"/>
  <c r="BU37" i="2"/>
  <c r="BE37" i="2"/>
  <c r="BD37" i="2"/>
  <c r="BX33" i="2"/>
  <c r="BV33" i="2"/>
  <c r="BU33" i="2"/>
  <c r="BV32" i="2"/>
  <c r="BU32" i="2"/>
  <c r="BE32" i="2"/>
  <c r="BE42" i="2" s="1"/>
  <c r="BD32" i="2"/>
  <c r="BV31" i="2"/>
  <c r="BU31" i="2"/>
  <c r="BU42" i="2"/>
  <c r="BE31" i="2"/>
  <c r="BD31" i="2"/>
  <c r="BU30" i="2"/>
  <c r="BV30" i="2"/>
  <c r="BV42" i="2" s="1"/>
  <c r="BU25" i="2"/>
  <c r="BD25" i="2"/>
  <c r="BE26" i="2"/>
  <c r="BD26" i="2"/>
  <c r="BD24" i="2"/>
  <c r="BE24" i="2"/>
  <c r="BV23" i="2"/>
  <c r="BU23" i="2"/>
  <c r="BD23" i="2"/>
  <c r="BE23" i="2" s="1"/>
  <c r="BV22" i="2"/>
  <c r="BU22" i="2"/>
  <c r="BU20" i="2"/>
  <c r="BV19" i="2"/>
  <c r="BU19" i="2"/>
  <c r="BU17" i="2"/>
  <c r="BU28" i="2" s="1"/>
  <c r="BU55" i="2" s="1"/>
  <c r="BD17" i="2"/>
  <c r="BU15" i="2"/>
  <c r="BE15" i="2"/>
  <c r="BD15" i="2"/>
  <c r="BD28" i="2" s="1"/>
  <c r="BD55" i="2" s="1"/>
  <c r="AN38" i="2"/>
  <c r="AM38" i="2"/>
  <c r="AN37" i="2"/>
  <c r="AM37" i="2"/>
  <c r="N42" i="2"/>
  <c r="N55" i="2" s="1"/>
  <c r="N78" i="2" s="1"/>
  <c r="X42" i="2"/>
  <c r="AE42" i="2"/>
  <c r="AO42" i="2"/>
  <c r="AP42" i="2"/>
  <c r="AV42" i="2"/>
  <c r="AV55" i="2" s="1"/>
  <c r="AV78" i="2" s="1"/>
  <c r="BD42" i="2"/>
  <c r="BF42" i="2"/>
  <c r="BM42" i="2"/>
  <c r="BW42" i="2"/>
  <c r="W38" i="2"/>
  <c r="V38" i="2"/>
  <c r="W40" i="2"/>
  <c r="V40" i="2"/>
  <c r="W19" i="2"/>
  <c r="W28" i="2" s="1"/>
  <c r="V19" i="2"/>
  <c r="W47" i="2"/>
  <c r="W48" i="2"/>
  <c r="V47" i="2"/>
  <c r="V48" i="2"/>
  <c r="V30" i="2"/>
  <c r="W20" i="2"/>
  <c r="V20" i="2"/>
  <c r="W33" i="2"/>
  <c r="V33" i="2"/>
  <c r="W22" i="2"/>
  <c r="V22" i="2"/>
  <c r="W39" i="2"/>
  <c r="V39" i="2"/>
  <c r="W25" i="2"/>
  <c r="V25" i="2"/>
  <c r="W37" i="2"/>
  <c r="V37" i="2"/>
  <c r="W31" i="2"/>
  <c r="V31" i="2"/>
  <c r="W32" i="2"/>
  <c r="V32" i="2"/>
  <c r="V42" i="2" s="1"/>
  <c r="V64" i="2"/>
  <c r="Y63" i="2"/>
  <c r="Y65" i="2"/>
  <c r="V63" i="2"/>
  <c r="V65" i="2" s="1"/>
  <c r="W24" i="2"/>
  <c r="V24" i="2"/>
  <c r="W23" i="2"/>
  <c r="V23" i="2"/>
  <c r="Y50" i="2"/>
  <c r="V50" i="2"/>
  <c r="V51" i="2"/>
  <c r="V17" i="2"/>
  <c r="V15" i="2"/>
  <c r="V28" i="2" s="1"/>
  <c r="M76" i="2"/>
  <c r="M77" i="2"/>
  <c r="N76" i="2"/>
  <c r="N77" i="2"/>
  <c r="X76" i="2"/>
  <c r="X77" i="2"/>
  <c r="Y76" i="2"/>
  <c r="Y77" i="2"/>
  <c r="AD76" i="2"/>
  <c r="AD77" i="2"/>
  <c r="AE76" i="2"/>
  <c r="AE77" i="2"/>
  <c r="AH76" i="2"/>
  <c r="AH77" i="2"/>
  <c r="AO76" i="2"/>
  <c r="AO77" i="2"/>
  <c r="AP76" i="2"/>
  <c r="AP77" i="2"/>
  <c r="AU76" i="2"/>
  <c r="AU77" i="2"/>
  <c r="AV76" i="2"/>
  <c r="AV77" i="2"/>
  <c r="AY76" i="2"/>
  <c r="AY77" i="2"/>
  <c r="AY78" i="2" s="1"/>
  <c r="BF76" i="2"/>
  <c r="BF77" i="2"/>
  <c r="BL76" i="2"/>
  <c r="BL77" i="2"/>
  <c r="BM76" i="2"/>
  <c r="BM77" i="2" s="1"/>
  <c r="BP76" i="2"/>
  <c r="BP77" i="2" s="1"/>
  <c r="BP78" i="2" s="1"/>
  <c r="BV76" i="2"/>
  <c r="BV77" i="2" s="1"/>
  <c r="BW76" i="2"/>
  <c r="BW77" i="2"/>
  <c r="BX76" i="2"/>
  <c r="BX77" i="2" s="1"/>
  <c r="M59" i="2"/>
  <c r="M60" i="2"/>
  <c r="X59" i="2"/>
  <c r="X60" i="2"/>
  <c r="Y59" i="2"/>
  <c r="Y60" i="2"/>
  <c r="AD59" i="2"/>
  <c r="AD60" i="2"/>
  <c r="AO59" i="2"/>
  <c r="AO60" i="2"/>
  <c r="AP59" i="2"/>
  <c r="AP60" i="2"/>
  <c r="AU59" i="2"/>
  <c r="AU60" i="2"/>
  <c r="BF59" i="2"/>
  <c r="BF60" i="2"/>
  <c r="BG59" i="2"/>
  <c r="BG60" i="2"/>
  <c r="BL59" i="2"/>
  <c r="BL60" i="2"/>
  <c r="BU59" i="2"/>
  <c r="BU60" i="2" s="1"/>
  <c r="BV59" i="2"/>
  <c r="BV60" i="2" s="1"/>
  <c r="BW59" i="2"/>
  <c r="BW60" i="2"/>
  <c r="BX59" i="2"/>
  <c r="BX60" i="2" s="1"/>
  <c r="I54" i="2"/>
  <c r="I55" i="2" s="1"/>
  <c r="I78" i="2" s="1"/>
  <c r="K51" i="2"/>
  <c r="K55" i="2" s="1"/>
  <c r="K78" i="2" s="1"/>
  <c r="W51" i="2"/>
  <c r="X51" i="2"/>
  <c r="M48" i="2"/>
  <c r="X48" i="2"/>
  <c r="Y48" i="2"/>
  <c r="AD48" i="2"/>
  <c r="AO48" i="2"/>
  <c r="AP48" i="2"/>
  <c r="AU48" i="2"/>
  <c r="BE48" i="2"/>
  <c r="BF48" i="2"/>
  <c r="BG48" i="2"/>
  <c r="BL48" i="2"/>
  <c r="BU48" i="2"/>
  <c r="BW48" i="2"/>
  <c r="BX48" i="2"/>
  <c r="M45" i="2"/>
  <c r="M55" i="2" s="1"/>
  <c r="M78" i="2" s="1"/>
  <c r="V45" i="2"/>
  <c r="W45" i="2"/>
  <c r="X45" i="2"/>
  <c r="AD45" i="2"/>
  <c r="AO45" i="2"/>
  <c r="AP45" i="2"/>
  <c r="AU45" i="2"/>
  <c r="AU55" i="2" s="1"/>
  <c r="AU78" i="2" s="1"/>
  <c r="BF45" i="2"/>
  <c r="BG45" i="2"/>
  <c r="BL45" i="2"/>
  <c r="BU45" i="2"/>
  <c r="BV45" i="2"/>
  <c r="BW45" i="2"/>
  <c r="BX45" i="2"/>
  <c r="BE69" i="2"/>
  <c r="BE76" i="2"/>
  <c r="BE77" i="2"/>
  <c r="BD69" i="2"/>
  <c r="BD76" i="2" s="1"/>
  <c r="BD77" i="2" s="1"/>
  <c r="AM69" i="2"/>
  <c r="AN69" i="2" s="1"/>
  <c r="AN76" i="2" s="1"/>
  <c r="AN77" i="2" s="1"/>
  <c r="AM76" i="2"/>
  <c r="AM77" i="2" s="1"/>
  <c r="V69" i="2"/>
  <c r="V76" i="2"/>
  <c r="V77" i="2"/>
  <c r="AN40" i="2"/>
  <c r="AM40" i="2"/>
  <c r="AN19" i="2"/>
  <c r="AN28" i="2" s="1"/>
  <c r="AN55" i="2" s="1"/>
  <c r="AN78" i="2" s="1"/>
  <c r="AM19" i="2"/>
  <c r="BD58" i="2"/>
  <c r="BD59" i="2"/>
  <c r="BD60" i="2"/>
  <c r="AN58" i="2"/>
  <c r="AN59" i="2" s="1"/>
  <c r="AN60" i="2" s="1"/>
  <c r="AM58" i="2"/>
  <c r="AM59" i="2"/>
  <c r="AM60" i="2" s="1"/>
  <c r="W58" i="2"/>
  <c r="W59" i="2"/>
  <c r="W60" i="2"/>
  <c r="V58" i="2"/>
  <c r="V59" i="2"/>
  <c r="V60" i="2"/>
  <c r="AN47" i="2"/>
  <c r="AN48" i="2" s="1"/>
  <c r="AM47" i="2"/>
  <c r="AM48" i="2"/>
  <c r="AM30" i="2"/>
  <c r="AN30" i="2" s="1"/>
  <c r="AN42" i="2" s="1"/>
  <c r="AN44" i="2"/>
  <c r="AN45" i="2"/>
  <c r="AM44" i="2"/>
  <c r="AM45" i="2"/>
  <c r="AN20" i="2"/>
  <c r="AM20" i="2"/>
  <c r="AN39" i="2"/>
  <c r="AM39" i="2"/>
  <c r="AN31" i="2"/>
  <c r="AM31" i="2"/>
  <c r="AN32" i="2"/>
  <c r="AM32" i="2"/>
  <c r="AN64" i="2"/>
  <c r="AN65" i="2"/>
  <c r="AO63" i="2"/>
  <c r="AO66" i="2" s="1"/>
  <c r="AO65" i="2"/>
  <c r="AN63" i="2"/>
  <c r="AM63" i="2"/>
  <c r="AM65" i="2"/>
  <c r="AM26" i="2"/>
  <c r="AN26" i="2" s="1"/>
  <c r="AM15" i="2"/>
  <c r="AM28" i="2" s="1"/>
  <c r="BU64" i="2"/>
  <c r="BV64" i="2"/>
  <c r="BV65" i="2" s="1"/>
  <c r="BE64" i="2"/>
  <c r="BD64" i="2"/>
  <c r="BU63" i="2"/>
  <c r="BU65" i="2" s="1"/>
  <c r="BD63" i="2"/>
  <c r="BD65" i="2" s="1"/>
  <c r="Y51" i="2"/>
  <c r="Y44" i="2"/>
  <c r="Y45" i="2"/>
  <c r="Y40" i="2"/>
  <c r="Y38" i="2"/>
  <c r="Y37" i="2"/>
  <c r="Y33" i="2"/>
  <c r="Y31" i="2"/>
  <c r="Y42" i="2" s="1"/>
  <c r="Y30" i="2"/>
  <c r="Y22" i="2"/>
  <c r="Y20" i="2"/>
  <c r="Y19" i="2"/>
  <c r="Y28" i="2" s="1"/>
  <c r="Y55" i="2" s="1"/>
  <c r="Y78" i="2" s="1"/>
  <c r="BE58" i="2"/>
  <c r="BE59" i="2"/>
  <c r="BE60" i="2"/>
  <c r="W64" i="2"/>
  <c r="W65" i="2"/>
  <c r="W69" i="2"/>
  <c r="W76" i="2" s="1"/>
  <c r="W77" i="2" s="1"/>
  <c r="W66" i="2"/>
  <c r="AM66" i="2"/>
  <c r="BE65" i="2"/>
  <c r="BE66" i="2"/>
  <c r="AN66" i="2"/>
  <c r="W30" i="2"/>
  <c r="W42" i="2" s="1"/>
  <c r="AP63" i="2"/>
  <c r="AP65" i="2" s="1"/>
  <c r="Y66" i="2"/>
  <c r="BU78" i="2" l="1"/>
  <c r="BX55" i="2"/>
  <c r="AO78" i="2"/>
  <c r="W55" i="2"/>
  <c r="W78" i="2" s="1"/>
  <c r="BE28" i="2"/>
  <c r="BE55" i="2" s="1"/>
  <c r="BE78" i="2" s="1"/>
  <c r="V55" i="2"/>
  <c r="BV55" i="2"/>
  <c r="BV78" i="2" s="1"/>
  <c r="AP66" i="2"/>
  <c r="AP78" i="2" s="1"/>
  <c r="V66" i="2"/>
  <c r="BG63" i="2"/>
  <c r="AM42" i="2"/>
  <c r="AM55" i="2" s="1"/>
  <c r="AM78" i="2" s="1"/>
  <c r="BD66" i="2"/>
  <c r="BD78" i="2" s="1"/>
  <c r="BX63" i="2"/>
  <c r="BV66" i="2"/>
  <c r="BU66" i="2"/>
  <c r="BX65" i="2" l="1"/>
  <c r="BX66" i="2"/>
  <c r="BG66" i="2"/>
  <c r="BG78" i="2" s="1"/>
  <c r="BG65" i="2"/>
  <c r="V78" i="2"/>
  <c r="BX78" i="2"/>
</calcChain>
</file>

<file path=xl/sharedStrings.xml><?xml version="1.0" encoding="utf-8"?>
<sst xmlns="http://schemas.openxmlformats.org/spreadsheetml/2006/main" count="383" uniqueCount="145">
  <si>
    <t>Programos tikslo kodas</t>
  </si>
  <si>
    <t>Uždavinio kodas</t>
  </si>
  <si>
    <t>Priemonės kodas</t>
  </si>
  <si>
    <t>Funkcinės klasifikacijos kodas</t>
  </si>
  <si>
    <t>Asignavimų valdytojo kodas</t>
  </si>
  <si>
    <t>Iš viso</t>
  </si>
  <si>
    <t>Išlaidoms</t>
  </si>
  <si>
    <t>Turtui įsigyti ir finansiniams įsipareigojimams vykdyti</t>
  </si>
  <si>
    <t>Iš jų - darbo užmokesčiui</t>
  </si>
  <si>
    <t>01</t>
  </si>
  <si>
    <t>Valstybės biudžetas</t>
  </si>
  <si>
    <t>Savivaldybės biudžetas</t>
  </si>
  <si>
    <t>ES lėšos</t>
  </si>
  <si>
    <t>Kitos lėšos</t>
  </si>
  <si>
    <t>Lėšos pagal finansavimo šaltinius</t>
  </si>
  <si>
    <t>Pavadinimas</t>
  </si>
  <si>
    <t>Savivaldybės biudžeto patvirtinti  asignavimai</t>
  </si>
  <si>
    <t>Numatomi Savivaldybės biudžeto  asignavimai</t>
  </si>
  <si>
    <t>188718528</t>
  </si>
  <si>
    <t>Kelių priežiūros ir plėtros programos lėšos</t>
  </si>
  <si>
    <t>VIP lėšos</t>
  </si>
  <si>
    <t>Privalomojo sveikatos draudimo lėšos</t>
  </si>
  <si>
    <t>Priemonės vykdytojo kodas</t>
  </si>
  <si>
    <t>Biudžetinių įstaigų pajamos</t>
  </si>
  <si>
    <t>Kiti finansavimo šaltiniai</t>
  </si>
  <si>
    <t>Paskolos lėšos</t>
  </si>
  <si>
    <t>Privatizavimo fondo lėšos</t>
  </si>
  <si>
    <t>Valstybės biudžeto lėšos</t>
  </si>
  <si>
    <t>Savivaldybės biudžeto lėšos</t>
  </si>
  <si>
    <t>Valstybės biudžeto spec. tikslinės dotacijos lėšos</t>
  </si>
  <si>
    <t>Savivaldybės aplinkos apsaugos
 rėmimo spec. programos lėšos</t>
  </si>
  <si>
    <t>Tikslo,
uždavinio,  priemonės 
pavadinimas</t>
  </si>
  <si>
    <t>Produkto kriterijaus</t>
  </si>
  <si>
    <t>Reikšmės</t>
  </si>
  <si>
    <t xml:space="preserve">Valstybės 
biudžetas
</t>
  </si>
  <si>
    <t>Bendrosios dotacijos kompensacijos lėšos</t>
  </si>
  <si>
    <t>Savivaldybės biudžeto  asignavimų planas</t>
  </si>
  <si>
    <t>1 lentelė</t>
  </si>
  <si>
    <t>tūkst. Eur</t>
  </si>
  <si>
    <t>2015-ųjų metų</t>
  </si>
  <si>
    <t>2016-ųjų metų</t>
  </si>
  <si>
    <t>2017-ųjų metų</t>
  </si>
  <si>
    <t>2018-ųjų metų</t>
  </si>
  <si>
    <t>02</t>
  </si>
  <si>
    <t>02 PROGRAMA.SAVIVALDYBĖS VEIKLOS, PAGRINDINIŲ FUNKCIJŲ VYKDYMO, STRATEGIJOS FORMAVIMO IR JOS ĮGYVENDINIMO</t>
  </si>
  <si>
    <t>Sudaryti sąlygas Savivaldybės funkcijoms įgyvendinti</t>
  </si>
  <si>
    <t xml:space="preserve">Savivaldos institucijų veiklos programos įgyvendinimas
 </t>
  </si>
  <si>
    <t>A0</t>
  </si>
  <si>
    <t>Perduodamų asmenų prašymų savivaldybės
 struktūriniams padaliniams, tarpininkaujant
 seniūnijoms, skaičius, vnt.</t>
  </si>
  <si>
    <t>Savivaldybės tarybos finansinio, 
ūkinio bei materialinio aptarnavimo užtikrinimas</t>
  </si>
  <si>
    <t>Savivaldybės tesiės aktų skelbimas Teisės aktų registre
 ir savivaldybės svetainės  interneto puslapyje, 
įgyvendinimo terminas</t>
  </si>
  <si>
    <t>Teisės aktų nustatytais
 terminais</t>
  </si>
  <si>
    <t>03</t>
  </si>
  <si>
    <t>04</t>
  </si>
  <si>
    <t>05</t>
  </si>
  <si>
    <t>06</t>
  </si>
  <si>
    <t>07</t>
  </si>
  <si>
    <t>Savivaldybei priskirtų  archyvinių dokumentų tvarkymas (pajamos už paslaugas)</t>
  </si>
  <si>
    <t>08</t>
  </si>
  <si>
    <t>Vykdyti valstybines ( perduotas savivaldybei) funkcijas</t>
  </si>
  <si>
    <t>Gyvenamosios vietos deklaravimo duomenų ir gyvenamosios vietos neturinčių asmenų apskaitos duomenų tvarkymas</t>
  </si>
  <si>
    <t>Civilinės būklės aktų
  registravimas</t>
  </si>
  <si>
    <t>Užregistruotų aktų skaičius, vnt</t>
  </si>
  <si>
    <t>Saugomų bylų archyve skaičius, vnt</t>
  </si>
  <si>
    <t>Savivaldybei priskirtų archyvinių dokumentų tvarkymas</t>
  </si>
  <si>
    <t>Saugomų dokumentų kiekis,  tiesinių metrų lentynų</t>
  </si>
  <si>
    <t>Civilinė sauga</t>
  </si>
  <si>
    <t>Ekstremalių situacijų  skaičius, vnt</t>
  </si>
  <si>
    <t>Valstybinės kalbos vartojimo ir taisyklingumo kontrolė</t>
  </si>
  <si>
    <t>Dalyvavimas rengiant ir
 vykdant mobilizaciją</t>
  </si>
  <si>
    <t>Mobilizacijos plano rengimas ir tikslinimas, vnt</t>
  </si>
  <si>
    <t>Ataskaitų, susijusių su mobilizacija, ruošimas, vnt</t>
  </si>
  <si>
    <t>Užtikrinti finansavimą nenumatytoms išlaidoms dengti</t>
  </si>
  <si>
    <t>Savivaldybės administracijos direktoriaus rezervo tvarkymo programa</t>
  </si>
  <si>
    <t xml:space="preserve">Savivaldybės administracijos direktoriaus rezervas, dydis,  patvirtintas savivaldybės
 biudžeto asignavimų sumos, % </t>
  </si>
  <si>
    <t>Narystės mokesčių mokėjimas</t>
  </si>
  <si>
    <t>LSA nario mokesčiui 
skirta pinigų suma, tūkst. Eur</t>
  </si>
  <si>
    <t>Valstybės lėšų, skirtų ilgalaikiam materialiajam ir nematerialiajam turtui sukurti, įsigyti arba jo vertei padidinti, racionalus panaudojimas</t>
  </si>
  <si>
    <t>Poliklinikos pastato Alytuje, Naujoji g. 48, energetinio efektyvumo didinimas, rekonstravimas</t>
  </si>
  <si>
    <t>Įgyvendintas projektas, vnt</t>
  </si>
  <si>
    <t>Skatinti vietos bendruomenių savivaldą ir savarankiškumą</t>
  </si>
  <si>
    <t>Vietos bendruomenių savivaldos
 2013-2015 metų programos
 lėšų vietos bendruomenių sprendimams įgyvendinti</t>
  </si>
  <si>
    <t>Seniūnijų, kurioms skiriamas finansavimas, skaičius, vnt</t>
  </si>
  <si>
    <t>Alytaus rajono savivaldybės kontrolės ir audito tarnybos veiklos užtikrinimas</t>
  </si>
  <si>
    <t>K1</t>
  </si>
  <si>
    <t>Kvalifikacijos kėlimas mokymo kursuose,seminaruose,
konferencijose, vnt</t>
  </si>
  <si>
    <t xml:space="preserve">Prisiimtų finansinių įsipareigojimų valdymas </t>
  </si>
  <si>
    <t>Paskolų ir palūkanų mokėjimas pagal pasirašytas skolų gražinimo sutartis</t>
  </si>
  <si>
    <t>Paskolų grąžinimas</t>
  </si>
  <si>
    <t>A5</t>
  </si>
  <si>
    <t>Grąžinta paskolų, 
tūkst. Eur</t>
  </si>
  <si>
    <t>Palūkanų už paskolas mokėjimas</t>
  </si>
  <si>
    <t>Sumokėtos palūkanos už paskolas, tūkst. Eur</t>
  </si>
  <si>
    <t>Užtikrinti gyventojų saugumą gesinant gaisrus ir vykdant gelbėjimo darbus</t>
  </si>
  <si>
    <t>188731956</t>
  </si>
  <si>
    <t>P1</t>
  </si>
  <si>
    <t>Operatyviai ir laiku pasiekiama nelaimės vieta, vykdoma gaisrų prevencija</t>
  </si>
  <si>
    <t>Vykdoma visuomenės švietimas, aprūpinama apsaugos ir gelbėjimo įranga</t>
  </si>
  <si>
    <t>Priešgaisrinio inventoriaus įsigijimas, vnt</t>
  </si>
  <si>
    <t>Įstatymų nustatyta tvarka mokami atlyginimai darbuotojams</t>
  </si>
  <si>
    <t>Keliama darbuotojų kvalifikacija, dalyvaujama įvariuose mokymuose</t>
  </si>
  <si>
    <t>Stiprinama ugniagesių komandų materialinė bazė</t>
  </si>
  <si>
    <t>Palaikoma pagrindinius higienos, ergonomikos reikalavimus atitinkanti aplinka</t>
  </si>
  <si>
    <t>Dėl ekonominės krizės neproporcingai sumažinto darbo užmokesčio (atlyginimo) dalies grąžinimas</t>
  </si>
  <si>
    <t>Negyvenamųjų patalpų nuoma (pajamos už paslaugas)</t>
  </si>
  <si>
    <t>Gyvenamųjų patalpų nuoma (pajamos už paslaugas)</t>
  </si>
  <si>
    <t>Duomenų Suteiktos valstybės pagalbos registrui teikimas</t>
  </si>
  <si>
    <t>Gyventojų registro tvarkymas
 ir duomenų valstybės registrui teikimas</t>
  </si>
  <si>
    <t>Savivaldybės dalyvavimas Lietuvos savivaldybių asociacijoje
( LSA nario mokestis)</t>
  </si>
  <si>
    <t xml:space="preserve"> Įsigytų objektų
 iš ES lėšų draudimas</t>
  </si>
  <si>
    <t>Administracija
 (bendrų ekonominių  ir soc. planų ir programų formulavimas, koordinavimas, priežiūra, administravimas ir valdymas)</t>
  </si>
  <si>
    <t>Teikti paslaugas fiziniams ir juridiniams asmenims, suteiktų paslaugų kiekis, vnt.</t>
  </si>
  <si>
    <t>Asmenų, gavusių paslaugas, skaičius</t>
  </si>
  <si>
    <t>Civilinės būklės 
aktų registravimas</t>
  </si>
  <si>
    <t>Efektyviai organizuoti Savivaldybės darbą, tinkamai įgyvendinant jos funkcijas ir skatinant rajono bendruomeniškumą</t>
  </si>
  <si>
    <t>Prižiūrėti, ar teisėtai, efektyviai, ekonomiškai ir rezultatyviai valdomas ir naudojamas savivaldybės turtas, patikėjimo teise valdomas valstybės turtas, kaip vykdomas savivaldybės biudžetas ir naudojami kiti piniginiai ištekliai</t>
  </si>
  <si>
    <t>Atlikti finansinius ir veiklos auditus, patikrinimus, rengti išvadas</t>
  </si>
  <si>
    <t>Užtikrinti visuomenės, materialaus turto ir aplinkos apsaugą, operatyviai ir laiku pasiekti nelaimės vietą, modernizuoti gelbėjimo sistemą, užtikrinti gaisrų prevenciją ir visuomenės švietimą šioje srityje, teikti paslaugas juridiniams ir fiziniams asmenims</t>
  </si>
  <si>
    <r>
      <rPr>
        <b/>
        <sz val="12"/>
        <rFont val="Times New Roman"/>
        <family val="1"/>
        <charset val="186"/>
      </rPr>
      <t xml:space="preserve"> 2016-2018 METŲ  SAVIVALDYBĖS VEIKLOS, PAGRINDINIŲ FUNKCIJŲ VYKDYMO, STRATEGIJOS FORMAVIMO IR JOS ĮGYVENDINMO  PROGRAMOS     </t>
    </r>
    <r>
      <rPr>
        <sz val="10"/>
        <rFont val="Lucida Sans Unicode"/>
        <family val="2"/>
        <charset val="186"/>
      </rPr>
      <t xml:space="preserve">
</t>
    </r>
    <r>
      <rPr>
        <b/>
        <sz val="12"/>
        <rFont val="Times New Roman"/>
        <family val="1"/>
        <charset val="186"/>
      </rPr>
      <t>TIKSLŲ, UŽDAVINIŲ IR PRIEMONIŲ IŠLAIDŲ SUVESTINĖ</t>
    </r>
    <r>
      <rPr>
        <sz val="10"/>
        <rFont val="Lucida Sans Unicode"/>
        <family val="2"/>
        <charset val="186"/>
      </rPr>
      <t xml:space="preserve">
</t>
    </r>
  </si>
  <si>
    <t>09</t>
  </si>
  <si>
    <t>Parengiamų teisės aktų, numatančių administracinės naštos proceso supaprastinimą, skaičius, vnt.</t>
  </si>
  <si>
    <t>Elektroniniu būdu siunčiamų dokumentų juridiniams asmenims ir valstybės institucijoms, kurios yra registruotos e-pristatymo sistemoje, skaičius, vnt.</t>
  </si>
  <si>
    <t>Peržiūrimų sutarčių, dėl bendradarbiavimo su įvairiais registrais, siekiant, jog iš asmens nebūtų reikalaujama pristatyti papildomų dokumentų iš atitinkamų įstaigų skaičius, vnt.</t>
  </si>
  <si>
    <t>Atliekamų apklausų, dėl administracinės naštos mažinimo, skaičius. vnt.</t>
  </si>
  <si>
    <t>Modifikuojamų administracinių paslaugų elektroninių prašymų formų skaičius, vnt.</t>
  </si>
  <si>
    <t>Seniūnijose diegiamų procesų, dokumentų valdymo sistemoje „DocLogix, skaičius, vnt.</t>
  </si>
  <si>
    <t>Informacinių bukletų, apie galimybę atlikti informacinio įsipareigojimo veiksmus naudojantis elektroninėmis paslaugomis per Savivaldybės interneto portalą, skaičius, vnt.</t>
  </si>
  <si>
    <t>Prisijungimų elektroniniu parašu skaičius, vnt.</t>
  </si>
  <si>
    <t>20 laiškų</t>
  </si>
  <si>
    <t>Iš viso uždaviniui:</t>
  </si>
  <si>
    <t>Iš viso tikslui:</t>
  </si>
  <si>
    <t>Iš viso  programai :</t>
  </si>
  <si>
    <t>Atliktų, Alytaus rajono savivaldybės tarybos ir Administracijos direktoriaus priimtų teisės aktų, kuriuose numatyti įsipareigojimai asmeniui, analizių skaičius, vnt.</t>
  </si>
  <si>
    <t>30 laiškų</t>
  </si>
  <si>
    <t>40 laiškų</t>
  </si>
  <si>
    <t>Iškvietimų skaičiaus kaita, vnt.</t>
  </si>
  <si>
    <t>Deklaravusių gyvenamąją vietą asmenų skaičius</t>
  </si>
  <si>
    <t>Savivaldybės administracijos veiklos programos įgyvendinimas</t>
  </si>
  <si>
    <t>Priešgaisrinė sauga</t>
  </si>
  <si>
    <t>A4</t>
  </si>
  <si>
    <t>A7</t>
  </si>
  <si>
    <t>Darbuotojų skaičius, asmenimis</t>
  </si>
  <si>
    <t>Darbuotojų dalyvaujančių
 mokymuose skaičius, asmenimis</t>
  </si>
  <si>
    <t>Ugnegiasių komandų patalpų
 būklės gerinimas, komandų skaičius, vnt</t>
  </si>
  <si>
    <t>Darbuotojų sveikatos tikrinimas,
 darbuotojų skaičius, asmenimis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</si>
</sst>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t_-;\-* #,##0.00\ _L_t_-;_-* &quot;-&quot;??\ _L_t_-;_-@_-"/>
    <numFmt numFmtId="165" formatCode="0.0"/>
  </numFmts>
  <fonts count="34" x14ac:knownFonts="1">
    <font>
      <sz val="10"/>
      <name val="Arial"/>
      <family val="2"/>
      <charset val="186"/>
    </font>
    <font>
      <sz val="10"/>
      <name val="Arial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Arial"/>
      <family val="2"/>
      <charset val="186"/>
    </font>
    <font>
      <sz val="11"/>
      <color indexed="20"/>
      <name val="Calibri"/>
      <family val="2"/>
      <charset val="186"/>
    </font>
    <font>
      <sz val="9"/>
      <color indexed="8"/>
      <name val="Times New Roman"/>
      <family val="1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  <charset val="186"/>
    </font>
    <font>
      <sz val="8"/>
      <name val="Times New Roman"/>
      <family val="1"/>
    </font>
    <font>
      <sz val="8"/>
      <color indexed="42"/>
      <name val="Times New Roman"/>
      <family val="1"/>
      <charset val="186"/>
    </font>
    <font>
      <sz val="9"/>
      <color indexed="42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8"/>
      <color rgb="FF000000"/>
      <name val="Times New Roman"/>
      <family val="1"/>
      <charset val="186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5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31"/>
      </patternFill>
    </fill>
    <fill>
      <patternFill patternType="solid">
        <fgColor indexed="9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27"/>
      </patternFill>
    </fill>
    <fill>
      <patternFill patternType="solid">
        <fgColor indexed="9"/>
        <bgColor indexed="27"/>
      </patternFill>
    </fill>
    <fill>
      <patternFill patternType="solid">
        <fgColor indexed="13"/>
        <bgColor indexed="34"/>
      </patternFill>
    </fill>
    <fill>
      <patternFill patternType="solid">
        <fgColor rgb="FFCCFFCC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20" fillId="20" borderId="0" applyNumberFormat="0" applyBorder="0" applyAlignment="0" applyProtection="0"/>
    <xf numFmtId="0" fontId="5" fillId="21" borderId="1" applyNumberFormat="0" applyAlignment="0" applyProtection="0"/>
    <xf numFmtId="0" fontId="6" fillId="22" borderId="2" applyNumberFormat="0" applyAlignment="0" applyProtection="0"/>
    <xf numFmtId="0" fontId="7" fillId="4" borderId="0" applyNumberFormat="0" applyBorder="0" applyAlignment="0" applyProtection="0"/>
    <xf numFmtId="0" fontId="8" fillId="7" borderId="1" applyNumberFormat="0" applyAlignment="0" applyProtection="0"/>
    <xf numFmtId="0" fontId="1" fillId="0" borderId="0"/>
    <xf numFmtId="164" fontId="19" fillId="0" borderId="0" applyFont="0" applyFill="0" applyBorder="0" applyAlignment="0" applyProtection="0"/>
    <xf numFmtId="0" fontId="9" fillId="0" borderId="3" applyNumberFormat="0" applyFill="0" applyAlignment="0" applyProtection="0"/>
    <xf numFmtId="0" fontId="10" fillId="23" borderId="0" applyNumberFormat="0" applyBorder="0" applyAlignment="0" applyProtection="0"/>
    <xf numFmtId="0" fontId="19" fillId="24" borderId="4" applyNumberFormat="0" applyAlignment="0" applyProtection="0"/>
  </cellStyleXfs>
  <cellXfs count="312">
    <xf numFmtId="0" fontId="0" fillId="0" borderId="0" xfId="0"/>
    <xf numFmtId="0" fontId="11" fillId="0" borderId="5" xfId="0" applyFont="1" applyFill="1" applyBorder="1" applyAlignment="1">
      <alignment horizontal="center" vertical="center" textRotation="90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0" fontId="11" fillId="0" borderId="0" xfId="0" applyFont="1" applyAlignment="1">
      <alignment vertical="top"/>
    </xf>
    <xf numFmtId="0" fontId="11" fillId="0" borderId="0" xfId="0" applyNumberFormat="1" applyFont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5" xfId="0" applyFont="1" applyBorder="1" applyAlignment="1">
      <alignment horizontal="center" vertical="center" textRotation="90" wrapText="1"/>
    </xf>
    <xf numFmtId="0" fontId="11" fillId="0" borderId="5" xfId="0" applyFont="1" applyBorder="1" applyAlignment="1">
      <alignment vertical="top"/>
    </xf>
    <xf numFmtId="0" fontId="11" fillId="0" borderId="5" xfId="0" applyFont="1" applyBorder="1" applyAlignment="1">
      <alignment vertical="center" textRotation="90" wrapText="1"/>
    </xf>
    <xf numFmtId="0" fontId="11" fillId="0" borderId="5" xfId="0" applyFont="1" applyFill="1" applyBorder="1" applyAlignment="1">
      <alignment horizontal="left" vertical="center" textRotation="90" wrapText="1"/>
    </xf>
    <xf numFmtId="0" fontId="11" fillId="25" borderId="5" xfId="0" applyFont="1" applyFill="1" applyBorder="1" applyAlignment="1">
      <alignment vertical="top"/>
    </xf>
    <xf numFmtId="49" fontId="16" fillId="4" borderId="5" xfId="0" applyNumberFormat="1" applyFont="1" applyFill="1" applyBorder="1" applyAlignment="1">
      <alignment horizontal="center" vertical="top"/>
    </xf>
    <xf numFmtId="165" fontId="18" fillId="26" borderId="5" xfId="0" applyNumberFormat="1" applyFont="1" applyFill="1" applyBorder="1" applyAlignment="1">
      <alignment horizontal="center" vertical="top"/>
    </xf>
    <xf numFmtId="0" fontId="11" fillId="27" borderId="5" xfId="0" applyFont="1" applyFill="1" applyBorder="1" applyAlignment="1">
      <alignment vertical="top"/>
    </xf>
    <xf numFmtId="165" fontId="21" fillId="26" borderId="5" xfId="0" applyNumberFormat="1" applyFont="1" applyFill="1" applyBorder="1" applyAlignment="1">
      <alignment horizontal="center" vertical="top"/>
    </xf>
    <xf numFmtId="165" fontId="13" fillId="0" borderId="5" xfId="0" applyNumberFormat="1" applyFont="1" applyFill="1" applyBorder="1" applyAlignment="1">
      <alignment horizontal="center" vertical="top"/>
    </xf>
    <xf numFmtId="0" fontId="11" fillId="0" borderId="0" xfId="0" applyFont="1" applyBorder="1" applyAlignment="1">
      <alignment horizontal="center" vertical="top" wrapText="1"/>
    </xf>
    <xf numFmtId="165" fontId="18" fillId="0" borderId="5" xfId="0" applyNumberFormat="1" applyFont="1" applyBorder="1" applyAlignment="1">
      <alignment horizontal="center" vertical="top"/>
    </xf>
    <xf numFmtId="165" fontId="18" fillId="0" borderId="5" xfId="0" applyNumberFormat="1" applyFont="1" applyFill="1" applyBorder="1" applyAlignment="1">
      <alignment horizontal="center" vertical="top"/>
    </xf>
    <xf numFmtId="165" fontId="21" fillId="0" borderId="5" xfId="0" applyNumberFormat="1" applyFont="1" applyFill="1" applyBorder="1" applyAlignment="1">
      <alignment horizontal="center" vertical="top"/>
    </xf>
    <xf numFmtId="0" fontId="11" fillId="28" borderId="5" xfId="0" applyFont="1" applyFill="1" applyBorder="1" applyAlignment="1">
      <alignment vertical="top"/>
    </xf>
    <xf numFmtId="0" fontId="23" fillId="0" borderId="5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center" textRotation="90"/>
    </xf>
    <xf numFmtId="0" fontId="11" fillId="0" borderId="5" xfId="31" applyFont="1" applyBorder="1" applyAlignment="1">
      <alignment horizontal="center" vertical="center" shrinkToFit="1"/>
    </xf>
    <xf numFmtId="0" fontId="11" fillId="0" borderId="6" xfId="31" applyFont="1" applyBorder="1" applyAlignment="1">
      <alignment horizontal="center" vertical="center" shrinkToFit="1"/>
    </xf>
    <xf numFmtId="0" fontId="11" fillId="0" borderId="6" xfId="0" applyFont="1" applyBorder="1" applyAlignment="1">
      <alignment vertical="top"/>
    </xf>
    <xf numFmtId="0" fontId="24" fillId="0" borderId="0" xfId="0" applyFont="1" applyBorder="1" applyAlignment="1">
      <alignment vertical="top"/>
    </xf>
    <xf numFmtId="49" fontId="11" fillId="0" borderId="5" xfId="0" applyNumberFormat="1" applyFont="1" applyBorder="1" applyAlignment="1">
      <alignment horizontal="center" vertical="top" wrapText="1"/>
    </xf>
    <xf numFmtId="0" fontId="16" fillId="4" borderId="5" xfId="0" applyFont="1" applyFill="1" applyBorder="1" applyAlignment="1">
      <alignment horizontal="left" vertical="top" wrapText="1"/>
    </xf>
    <xf numFmtId="49" fontId="16" fillId="29" borderId="5" xfId="0" applyNumberFormat="1" applyFont="1" applyFill="1" applyBorder="1" applyAlignment="1">
      <alignment horizontal="center" vertical="top" wrapText="1"/>
    </xf>
    <xf numFmtId="165" fontId="18" fillId="30" borderId="5" xfId="0" applyNumberFormat="1" applyFont="1" applyFill="1" applyBorder="1" applyAlignment="1">
      <alignment horizontal="center" vertical="top"/>
    </xf>
    <xf numFmtId="49" fontId="16" fillId="0" borderId="5" xfId="0" applyNumberFormat="1" applyFont="1" applyFill="1" applyBorder="1" applyAlignment="1">
      <alignment horizontal="center" vertical="top" wrapText="1"/>
    </xf>
    <xf numFmtId="49" fontId="25" fillId="30" borderId="5" xfId="0" applyNumberFormat="1" applyFont="1" applyFill="1" applyBorder="1" applyAlignment="1">
      <alignment horizontal="center" vertical="top"/>
    </xf>
    <xf numFmtId="49" fontId="16" fillId="4" borderId="5" xfId="0" applyNumberFormat="1" applyFont="1" applyFill="1" applyBorder="1" applyAlignment="1">
      <alignment horizontal="center" vertical="center"/>
    </xf>
    <xf numFmtId="165" fontId="16" fillId="4" borderId="5" xfId="0" applyNumberFormat="1" applyFont="1" applyFill="1" applyBorder="1" applyAlignment="1">
      <alignment horizontal="center" vertical="center"/>
    </xf>
    <xf numFmtId="0" fontId="11" fillId="27" borderId="5" xfId="0" applyFont="1" applyFill="1" applyBorder="1" applyAlignment="1">
      <alignment vertical="center"/>
    </xf>
    <xf numFmtId="49" fontId="16" fillId="0" borderId="5" xfId="0" applyNumberFormat="1" applyFont="1" applyFill="1" applyBorder="1" applyAlignment="1">
      <alignment horizontal="center" vertical="top"/>
    </xf>
    <xf numFmtId="165" fontId="18" fillId="0" borderId="5" xfId="0" applyNumberFormat="1" applyFont="1" applyFill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top"/>
    </xf>
    <xf numFmtId="1" fontId="18" fillId="0" borderId="5" xfId="0" applyNumberFormat="1" applyFont="1" applyBorder="1" applyAlignment="1">
      <alignment horizontal="center" vertical="top" wrapText="1"/>
    </xf>
    <xf numFmtId="1" fontId="21" fillId="0" borderId="5" xfId="0" applyNumberFormat="1" applyFont="1" applyBorder="1" applyAlignment="1">
      <alignment horizontal="center" vertical="top" wrapText="1"/>
    </xf>
    <xf numFmtId="0" fontId="18" fillId="0" borderId="5" xfId="0" applyFont="1" applyBorder="1" applyAlignment="1">
      <alignment vertical="top"/>
    </xf>
    <xf numFmtId="0" fontId="18" fillId="0" borderId="5" xfId="0" applyFont="1" applyBorder="1" applyAlignment="1">
      <alignment horizontal="center" vertical="top" wrapText="1"/>
    </xf>
    <xf numFmtId="0" fontId="21" fillId="0" borderId="5" xfId="0" applyFont="1" applyBorder="1" applyAlignment="1">
      <alignment horizontal="center" vertical="top" wrapText="1"/>
    </xf>
    <xf numFmtId="49" fontId="16" fillId="4" borderId="5" xfId="0" applyNumberFormat="1" applyFont="1" applyFill="1" applyBorder="1" applyAlignment="1">
      <alignment horizontal="right" vertical="center"/>
    </xf>
    <xf numFmtId="0" fontId="26" fillId="27" borderId="5" xfId="0" applyFont="1" applyFill="1" applyBorder="1" applyAlignment="1">
      <alignment vertical="top"/>
    </xf>
    <xf numFmtId="49" fontId="22" fillId="0" borderId="5" xfId="0" applyNumberFormat="1" applyFont="1" applyFill="1" applyBorder="1" applyAlignment="1">
      <alignment horizontal="center" vertical="top"/>
    </xf>
    <xf numFmtId="0" fontId="18" fillId="0" borderId="5" xfId="0" applyFont="1" applyFill="1" applyBorder="1" applyAlignment="1">
      <alignment horizontal="left" vertical="top" wrapText="1"/>
    </xf>
    <xf numFmtId="0" fontId="18" fillId="0" borderId="5" xfId="0" applyFont="1" applyFill="1" applyBorder="1" applyAlignment="1">
      <alignment horizontal="center" vertical="top"/>
    </xf>
    <xf numFmtId="1" fontId="18" fillId="31" borderId="5" xfId="0" applyNumberFormat="1" applyFont="1" applyFill="1" applyBorder="1" applyAlignment="1">
      <alignment horizontal="center" vertical="top" wrapText="1"/>
    </xf>
    <xf numFmtId="0" fontId="18" fillId="0" borderId="0" xfId="0" applyFont="1" applyBorder="1" applyAlignment="1">
      <alignment vertical="top" wrapText="1"/>
    </xf>
    <xf numFmtId="165" fontId="16" fillId="0" borderId="5" xfId="0" applyNumberFormat="1" applyFont="1" applyFill="1" applyBorder="1" applyAlignment="1">
      <alignment horizontal="center" vertical="center"/>
    </xf>
    <xf numFmtId="165" fontId="16" fillId="0" borderId="5" xfId="0" applyNumberFormat="1" applyFont="1" applyFill="1" applyBorder="1" applyAlignment="1">
      <alignment horizontal="center" vertical="top"/>
    </xf>
    <xf numFmtId="0" fontId="18" fillId="0" borderId="5" xfId="0" applyFont="1" applyFill="1" applyBorder="1" applyAlignment="1">
      <alignment vertical="center"/>
    </xf>
    <xf numFmtId="165" fontId="16" fillId="8" borderId="5" xfId="0" applyNumberFormat="1" applyFont="1" applyFill="1" applyBorder="1" applyAlignment="1">
      <alignment horizontal="center" vertical="center"/>
    </xf>
    <xf numFmtId="0" fontId="11" fillId="25" borderId="5" xfId="0" applyFont="1" applyFill="1" applyBorder="1" applyAlignment="1">
      <alignment vertical="center"/>
    </xf>
    <xf numFmtId="2" fontId="18" fillId="26" borderId="5" xfId="0" applyNumberFormat="1" applyFont="1" applyFill="1" applyBorder="1" applyAlignment="1">
      <alignment horizontal="center" vertical="top"/>
    </xf>
    <xf numFmtId="49" fontId="16" fillId="32" borderId="5" xfId="0" applyNumberFormat="1" applyFont="1" applyFill="1" applyBorder="1" applyAlignment="1">
      <alignment horizontal="left" vertical="top"/>
    </xf>
    <xf numFmtId="0" fontId="26" fillId="25" borderId="5" xfId="0" applyFont="1" applyFill="1" applyBorder="1" applyAlignment="1">
      <alignment vertical="top"/>
    </xf>
    <xf numFmtId="0" fontId="27" fillId="27" borderId="5" xfId="0" applyFont="1" applyFill="1" applyBorder="1" applyAlignment="1">
      <alignment vertical="top"/>
    </xf>
    <xf numFmtId="0" fontId="16" fillId="0" borderId="5" xfId="0" applyNumberFormat="1" applyFont="1" applyBorder="1" applyAlignment="1">
      <alignment horizontal="center" vertical="top"/>
    </xf>
    <xf numFmtId="165" fontId="18" fillId="0" borderId="5" xfId="0" applyNumberFormat="1" applyFont="1" applyBorder="1" applyAlignment="1">
      <alignment horizontal="center" vertical="top" wrapText="1"/>
    </xf>
    <xf numFmtId="1" fontId="23" fillId="0" borderId="5" xfId="0" applyNumberFormat="1" applyFont="1" applyBorder="1" applyAlignment="1">
      <alignment horizontal="center" vertical="top" wrapText="1"/>
    </xf>
    <xf numFmtId="2" fontId="21" fillId="0" borderId="5" xfId="0" applyNumberFormat="1" applyFont="1" applyFill="1" applyBorder="1" applyAlignment="1">
      <alignment horizontal="center" vertical="top"/>
    </xf>
    <xf numFmtId="49" fontId="16" fillId="33" borderId="5" xfId="0" applyNumberFormat="1" applyFont="1" applyFill="1" applyBorder="1" applyAlignment="1">
      <alignment horizontal="center" vertical="top" wrapText="1"/>
    </xf>
    <xf numFmtId="1" fontId="18" fillId="0" borderId="7" xfId="0" applyNumberFormat="1" applyFont="1" applyBorder="1" applyAlignment="1">
      <alignment horizontal="center" vertical="top" wrapText="1"/>
    </xf>
    <xf numFmtId="49" fontId="28" fillId="0" borderId="5" xfId="0" applyNumberFormat="1" applyFont="1" applyFill="1" applyBorder="1" applyAlignment="1">
      <alignment horizontal="center" vertical="top" wrapText="1"/>
    </xf>
    <xf numFmtId="49" fontId="28" fillId="0" borderId="5" xfId="0" applyNumberFormat="1" applyFont="1" applyFill="1" applyBorder="1" applyAlignment="1">
      <alignment horizontal="center" vertical="top"/>
    </xf>
    <xf numFmtId="0" fontId="29" fillId="0" borderId="5" xfId="0" applyFont="1" applyFill="1" applyBorder="1" applyAlignment="1">
      <alignment vertical="top" wrapText="1"/>
    </xf>
    <xf numFmtId="49" fontId="29" fillId="0" borderId="5" xfId="0" applyNumberFormat="1" applyFont="1" applyFill="1" applyBorder="1" applyAlignment="1">
      <alignment horizontal="center" vertical="top"/>
    </xf>
    <xf numFmtId="165" fontId="30" fillId="0" borderId="5" xfId="0" applyNumberFormat="1" applyFont="1" applyFill="1" applyBorder="1" applyAlignment="1">
      <alignment horizontal="center" vertical="top" wrapText="1"/>
    </xf>
    <xf numFmtId="165" fontId="30" fillId="0" borderId="5" xfId="26" applyNumberFormat="1" applyFont="1" applyFill="1" applyBorder="1" applyAlignment="1">
      <alignment horizontal="center" vertical="top" wrapText="1"/>
    </xf>
    <xf numFmtId="0" fontId="30" fillId="0" borderId="5" xfId="26" applyFont="1" applyFill="1" applyBorder="1" applyAlignment="1">
      <alignment vertical="top" wrapText="1"/>
    </xf>
    <xf numFmtId="0" fontId="30" fillId="0" borderId="5" xfId="26" applyFont="1" applyFill="1" applyBorder="1" applyAlignment="1">
      <alignment horizontal="center" vertical="top"/>
    </xf>
    <xf numFmtId="165" fontId="30" fillId="0" borderId="5" xfId="26" applyNumberFormat="1" applyFont="1" applyFill="1" applyBorder="1" applyAlignment="1">
      <alignment horizontal="center" vertical="top"/>
    </xf>
    <xf numFmtId="165" fontId="30" fillId="0" borderId="5" xfId="0" applyNumberFormat="1" applyFont="1" applyFill="1" applyBorder="1" applyAlignment="1">
      <alignment horizontal="center" vertical="top"/>
    </xf>
    <xf numFmtId="165" fontId="30" fillId="0" borderId="5" xfId="0" applyNumberFormat="1" applyFont="1" applyFill="1" applyBorder="1" applyAlignment="1">
      <alignment horizontal="left" vertical="top" wrapText="1"/>
    </xf>
    <xf numFmtId="165" fontId="30" fillId="0" borderId="5" xfId="26" applyNumberFormat="1" applyFont="1" applyFill="1" applyBorder="1" applyAlignment="1">
      <alignment horizontal="center" vertical="center"/>
    </xf>
    <xf numFmtId="49" fontId="31" fillId="0" borderId="5" xfId="0" applyNumberFormat="1" applyFont="1" applyFill="1" applyBorder="1" applyAlignment="1">
      <alignment horizontal="center" vertical="top" textRotation="90"/>
    </xf>
    <xf numFmtId="1" fontId="31" fillId="0" borderId="5" xfId="0" applyNumberFormat="1" applyFont="1" applyFill="1" applyBorder="1" applyAlignment="1">
      <alignment horizontal="center" vertical="top" textRotation="90"/>
    </xf>
    <xf numFmtId="0" fontId="11" fillId="30" borderId="5" xfId="0" applyFont="1" applyFill="1" applyBorder="1" applyAlignment="1">
      <alignment horizontal="center" vertical="top" textRotation="90"/>
    </xf>
    <xf numFmtId="0" fontId="31" fillId="0" borderId="5" xfId="0" applyFont="1" applyFill="1" applyBorder="1" applyAlignment="1">
      <alignment horizontal="center" vertical="top" textRotation="90"/>
    </xf>
    <xf numFmtId="0" fontId="31" fillId="0" borderId="8" xfId="0" applyFont="1" applyFill="1" applyBorder="1" applyAlignment="1">
      <alignment horizontal="center" vertical="top" textRotation="90"/>
    </xf>
    <xf numFmtId="49" fontId="31" fillId="0" borderId="5" xfId="0" applyNumberFormat="1" applyFont="1" applyFill="1" applyBorder="1" applyAlignment="1">
      <alignment horizontal="center" vertical="top"/>
    </xf>
    <xf numFmtId="0" fontId="25" fillId="30" borderId="5" xfId="0" applyFont="1" applyFill="1" applyBorder="1" applyAlignment="1">
      <alignment horizontal="center" vertical="top" textRotation="90"/>
    </xf>
    <xf numFmtId="49" fontId="11" fillId="0" borderId="5" xfId="0" applyNumberFormat="1" applyFont="1" applyFill="1" applyBorder="1" applyAlignment="1">
      <alignment horizontal="center" vertical="top"/>
    </xf>
    <xf numFmtId="0" fontId="11" fillId="0" borderId="5" xfId="0" applyFont="1" applyFill="1" applyBorder="1" applyAlignment="1">
      <alignment horizontal="center" vertical="top" textRotation="90"/>
    </xf>
    <xf numFmtId="165" fontId="31" fillId="0" borderId="5" xfId="0" applyNumberFormat="1" applyFont="1" applyFill="1" applyBorder="1" applyAlignment="1">
      <alignment horizontal="center" vertical="top" wrapText="1"/>
    </xf>
    <xf numFmtId="49" fontId="31" fillId="0" borderId="5" xfId="0" applyNumberFormat="1" applyFont="1" applyFill="1" applyBorder="1" applyAlignment="1">
      <alignment horizontal="center" vertical="top" wrapText="1"/>
    </xf>
    <xf numFmtId="165" fontId="28" fillId="35" borderId="5" xfId="0" applyNumberFormat="1" applyFont="1" applyFill="1" applyBorder="1" applyAlignment="1">
      <alignment horizontal="center" vertical="center"/>
    </xf>
    <xf numFmtId="0" fontId="30" fillId="0" borderId="5" xfId="0" applyFont="1" applyFill="1" applyBorder="1" applyAlignment="1">
      <alignment horizontal="center" vertical="top"/>
    </xf>
    <xf numFmtId="0" fontId="30" fillId="0" borderId="5" xfId="0" applyFont="1" applyFill="1" applyBorder="1" applyAlignment="1">
      <alignment vertical="top"/>
    </xf>
    <xf numFmtId="1" fontId="30" fillId="0" borderId="5" xfId="0" applyNumberFormat="1" applyFont="1" applyFill="1" applyBorder="1" applyAlignment="1">
      <alignment horizontal="center" vertical="top" wrapText="1"/>
    </xf>
    <xf numFmtId="165" fontId="32" fillId="0" borderId="5" xfId="0" applyNumberFormat="1" applyFont="1" applyFill="1" applyBorder="1" applyAlignment="1">
      <alignment horizontal="center" vertical="top"/>
    </xf>
    <xf numFmtId="0" fontId="30" fillId="0" borderId="5" xfId="0" applyFont="1" applyFill="1" applyBorder="1" applyAlignment="1">
      <alignment horizontal="left" vertical="top" indent="1"/>
    </xf>
    <xf numFmtId="0" fontId="30" fillId="0" borderId="5" xfId="26" applyFont="1" applyFill="1" applyBorder="1" applyAlignment="1">
      <alignment horizontal="left" vertical="top" indent="1"/>
    </xf>
    <xf numFmtId="165" fontId="30" fillId="0" borderId="7" xfId="26" applyNumberFormat="1" applyFont="1" applyFill="1" applyBorder="1" applyAlignment="1">
      <alignment horizontal="center" vertical="top" wrapText="1"/>
    </xf>
    <xf numFmtId="0" fontId="30" fillId="0" borderId="5" xfId="0" applyFont="1" applyFill="1" applyBorder="1" applyAlignment="1">
      <alignment horizontal="left" vertical="top" wrapText="1"/>
    </xf>
    <xf numFmtId="0" fontId="11" fillId="35" borderId="5" xfId="0" applyFont="1" applyFill="1" applyBorder="1" applyAlignment="1">
      <alignment vertical="top"/>
    </xf>
    <xf numFmtId="1" fontId="18" fillId="0" borderId="5" xfId="0" applyNumberFormat="1" applyFont="1" applyFill="1" applyBorder="1" applyAlignment="1">
      <alignment horizontal="center" vertical="top"/>
    </xf>
    <xf numFmtId="0" fontId="18" fillId="0" borderId="5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/>
    </xf>
    <xf numFmtId="0" fontId="21" fillId="0" borderId="7" xfId="0" applyFont="1" applyBorder="1" applyAlignment="1">
      <alignment horizontal="center" vertical="top" wrapText="1"/>
    </xf>
    <xf numFmtId="49" fontId="16" fillId="8" borderId="9" xfId="0" applyNumberFormat="1" applyFont="1" applyFill="1" applyBorder="1" applyAlignment="1">
      <alignment horizontal="center" vertical="top" wrapText="1"/>
    </xf>
    <xf numFmtId="0" fontId="11" fillId="25" borderId="6" xfId="0" applyFont="1" applyFill="1" applyBorder="1" applyAlignment="1">
      <alignment vertical="top"/>
    </xf>
    <xf numFmtId="0" fontId="11" fillId="27" borderId="6" xfId="0" applyFont="1" applyFill="1" applyBorder="1" applyAlignment="1">
      <alignment vertical="center"/>
    </xf>
    <xf numFmtId="165" fontId="30" fillId="0" borderId="0" xfId="26" applyNumberFormat="1" applyFont="1" applyFill="1" applyBorder="1" applyAlignment="1">
      <alignment horizontal="center" vertical="top"/>
    </xf>
    <xf numFmtId="49" fontId="16" fillId="8" borderId="9" xfId="0" applyNumberFormat="1" applyFont="1" applyFill="1" applyBorder="1" applyAlignment="1">
      <alignment horizontal="center" vertical="top"/>
    </xf>
    <xf numFmtId="0" fontId="18" fillId="0" borderId="6" xfId="0" applyFont="1" applyBorder="1" applyAlignment="1">
      <alignment horizontal="center" vertical="top" wrapText="1"/>
    </xf>
    <xf numFmtId="49" fontId="16" fillId="8" borderId="9" xfId="0" applyNumberFormat="1" applyFont="1" applyFill="1" applyBorder="1" applyAlignment="1">
      <alignment horizontal="center" vertical="center"/>
    </xf>
    <xf numFmtId="0" fontId="11" fillId="35" borderId="6" xfId="0" applyFont="1" applyFill="1" applyBorder="1" applyAlignment="1">
      <alignment vertical="top"/>
    </xf>
    <xf numFmtId="1" fontId="23" fillId="0" borderId="6" xfId="0" applyNumberFormat="1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top"/>
    </xf>
    <xf numFmtId="1" fontId="18" fillId="0" borderId="6" xfId="0" applyNumberFormat="1" applyFont="1" applyBorder="1" applyAlignment="1">
      <alignment horizontal="center" vertical="top" wrapText="1"/>
    </xf>
    <xf numFmtId="49" fontId="16" fillId="8" borderId="9" xfId="0" applyNumberFormat="1" applyFont="1" applyFill="1" applyBorder="1" applyAlignment="1">
      <alignment vertical="top"/>
    </xf>
    <xf numFmtId="0" fontId="18" fillId="0" borderId="6" xfId="0" applyFont="1" applyFill="1" applyBorder="1" applyAlignment="1">
      <alignment horizontal="center" vertical="top"/>
    </xf>
    <xf numFmtId="0" fontId="18" fillId="0" borderId="6" xfId="0" applyFont="1" applyFill="1" applyBorder="1" applyAlignment="1">
      <alignment vertical="center"/>
    </xf>
    <xf numFmtId="0" fontId="23" fillId="0" borderId="6" xfId="0" applyFont="1" applyBorder="1" applyAlignment="1">
      <alignment horizontal="center" vertical="top" wrapText="1"/>
    </xf>
    <xf numFmtId="165" fontId="18" fillId="0" borderId="6" xfId="0" applyNumberFormat="1" applyFont="1" applyBorder="1" applyAlignment="1">
      <alignment horizontal="center" vertical="top"/>
    </xf>
    <xf numFmtId="0" fontId="11" fillId="25" borderId="6" xfId="0" applyFont="1" applyFill="1" applyBorder="1" applyAlignment="1">
      <alignment vertical="center"/>
    </xf>
    <xf numFmtId="49" fontId="16" fillId="8" borderId="9" xfId="0" applyNumberFormat="1" applyFont="1" applyFill="1" applyBorder="1" applyAlignment="1">
      <alignment horizontal="center" vertical="center" wrapText="1"/>
    </xf>
    <xf numFmtId="49" fontId="16" fillId="34" borderId="10" xfId="0" applyNumberFormat="1" applyFont="1" applyFill="1" applyBorder="1" applyAlignment="1">
      <alignment horizontal="center" vertical="center"/>
    </xf>
    <xf numFmtId="165" fontId="16" fillId="34" borderId="11" xfId="0" applyNumberFormat="1" applyFont="1" applyFill="1" applyBorder="1" applyAlignment="1">
      <alignment horizontal="center" vertical="center"/>
    </xf>
    <xf numFmtId="0" fontId="11" fillId="28" borderId="11" xfId="0" applyFont="1" applyFill="1" applyBorder="1" applyAlignment="1">
      <alignment vertical="center"/>
    </xf>
    <xf numFmtId="0" fontId="11" fillId="28" borderId="12" xfId="0" applyFont="1" applyFill="1" applyBorder="1" applyAlignment="1">
      <alignment vertical="center"/>
    </xf>
    <xf numFmtId="0" fontId="11" fillId="28" borderId="13" xfId="0" applyFont="1" applyFill="1" applyBorder="1" applyAlignment="1">
      <alignment vertical="top"/>
    </xf>
    <xf numFmtId="165" fontId="30" fillId="0" borderId="13" xfId="0" applyNumberFormat="1" applyFont="1" applyFill="1" applyBorder="1" applyAlignment="1">
      <alignment horizontal="center" vertical="top"/>
    </xf>
    <xf numFmtId="165" fontId="30" fillId="0" borderId="13" xfId="0" applyNumberFormat="1" applyFont="1" applyFill="1" applyBorder="1" applyAlignment="1">
      <alignment horizontal="center" vertical="top" wrapText="1"/>
    </xf>
    <xf numFmtId="1" fontId="30" fillId="0" borderId="13" xfId="0" applyNumberFormat="1" applyFont="1" applyFill="1" applyBorder="1" applyAlignment="1">
      <alignment horizontal="center" vertical="top" wrapText="1"/>
    </xf>
    <xf numFmtId="165" fontId="30" fillId="0" borderId="14" xfId="26" applyNumberFormat="1" applyFont="1" applyFill="1" applyBorder="1" applyAlignment="1">
      <alignment horizontal="center" vertical="top" wrapText="1"/>
    </xf>
    <xf numFmtId="165" fontId="30" fillId="0" borderId="13" xfId="26" applyNumberFormat="1" applyFont="1" applyFill="1" applyBorder="1" applyAlignment="1">
      <alignment horizontal="center" vertical="top" wrapText="1"/>
    </xf>
    <xf numFmtId="0" fontId="30" fillId="0" borderId="13" xfId="0" applyFont="1" applyFill="1" applyBorder="1" applyAlignment="1">
      <alignment vertical="top"/>
    </xf>
    <xf numFmtId="165" fontId="30" fillId="0" borderId="13" xfId="26" applyNumberFormat="1" applyFont="1" applyFill="1" applyBorder="1" applyAlignment="1">
      <alignment horizontal="center" vertical="top"/>
    </xf>
    <xf numFmtId="165" fontId="16" fillId="4" borderId="13" xfId="0" applyNumberFormat="1" applyFont="1" applyFill="1" applyBorder="1" applyAlignment="1">
      <alignment horizontal="center" vertical="center"/>
    </xf>
    <xf numFmtId="0" fontId="26" fillId="27" borderId="13" xfId="0" applyFont="1" applyFill="1" applyBorder="1" applyAlignment="1">
      <alignment vertical="top"/>
    </xf>
    <xf numFmtId="0" fontId="11" fillId="27" borderId="13" xfId="0" applyFont="1" applyFill="1" applyBorder="1" applyAlignment="1">
      <alignment vertical="center"/>
    </xf>
    <xf numFmtId="0" fontId="18" fillId="0" borderId="13" xfId="0" applyFont="1" applyBorder="1" applyAlignment="1">
      <alignment vertical="top"/>
    </xf>
    <xf numFmtId="0" fontId="11" fillId="0" borderId="13" xfId="0" applyFont="1" applyBorder="1" applyAlignment="1">
      <alignment vertical="top"/>
    </xf>
    <xf numFmtId="165" fontId="16" fillId="8" borderId="13" xfId="0" applyNumberFormat="1" applyFont="1" applyFill="1" applyBorder="1" applyAlignment="1">
      <alignment horizontal="center" vertical="center"/>
    </xf>
    <xf numFmtId="0" fontId="11" fillId="25" borderId="13" xfId="0" applyFont="1" applyFill="1" applyBorder="1" applyAlignment="1">
      <alignment vertical="center"/>
    </xf>
    <xf numFmtId="0" fontId="26" fillId="25" borderId="13" xfId="0" applyFont="1" applyFill="1" applyBorder="1" applyAlignment="1">
      <alignment vertical="top"/>
    </xf>
    <xf numFmtId="165" fontId="18" fillId="0" borderId="13" xfId="0" applyNumberFormat="1" applyFont="1" applyBorder="1" applyAlignment="1">
      <alignment horizontal="center" vertical="top"/>
    </xf>
    <xf numFmtId="0" fontId="18" fillId="0" borderId="13" xfId="0" applyFont="1" applyBorder="1" applyAlignment="1">
      <alignment horizontal="center" vertical="top"/>
    </xf>
    <xf numFmtId="1" fontId="18" fillId="0" borderId="14" xfId="0" applyNumberFormat="1" applyFont="1" applyBorder="1" applyAlignment="1">
      <alignment horizontal="center" vertical="top" wrapText="1"/>
    </xf>
    <xf numFmtId="0" fontId="11" fillId="0" borderId="15" xfId="0" applyFont="1" applyBorder="1" applyAlignment="1">
      <alignment vertical="top"/>
    </xf>
    <xf numFmtId="0" fontId="11" fillId="0" borderId="8" xfId="0" applyFont="1" applyBorder="1" applyAlignment="1">
      <alignment vertical="top"/>
    </xf>
    <xf numFmtId="0" fontId="11" fillId="0" borderId="16" xfId="0" applyFont="1" applyBorder="1" applyAlignment="1">
      <alignment vertical="top"/>
    </xf>
    <xf numFmtId="0" fontId="11" fillId="28" borderId="17" xfId="0" applyFont="1" applyFill="1" applyBorder="1" applyAlignment="1">
      <alignment vertical="top"/>
    </xf>
    <xf numFmtId="0" fontId="11" fillId="28" borderId="18" xfId="0" applyFont="1" applyFill="1" applyBorder="1" applyAlignment="1">
      <alignment vertical="top"/>
    </xf>
    <xf numFmtId="0" fontId="11" fillId="28" borderId="19" xfId="0" applyFont="1" applyFill="1" applyBorder="1" applyAlignment="1">
      <alignment vertical="top"/>
    </xf>
    <xf numFmtId="0" fontId="11" fillId="25" borderId="9" xfId="0" applyFont="1" applyFill="1" applyBorder="1" applyAlignment="1">
      <alignment vertical="top"/>
    </xf>
    <xf numFmtId="0" fontId="11" fillId="27" borderId="9" xfId="0" applyFont="1" applyFill="1" applyBorder="1" applyAlignment="1">
      <alignment vertical="top"/>
    </xf>
    <xf numFmtId="0" fontId="18" fillId="0" borderId="9" xfId="0" applyFont="1" applyBorder="1" applyAlignment="1">
      <alignment horizontal="left" vertical="top" wrapText="1"/>
    </xf>
    <xf numFmtId="0" fontId="11" fillId="27" borderId="9" xfId="0" applyFont="1" applyFill="1" applyBorder="1" applyAlignment="1">
      <alignment vertical="center"/>
    </xf>
    <xf numFmtId="1" fontId="25" fillId="0" borderId="9" xfId="0" applyNumberFormat="1" applyFont="1" applyBorder="1" applyAlignment="1">
      <alignment horizontal="center" vertical="top" wrapText="1"/>
    </xf>
    <xf numFmtId="0" fontId="18" fillId="0" borderId="9" xfId="0" applyFont="1" applyBorder="1" applyAlignment="1">
      <alignment vertical="top" wrapText="1"/>
    </xf>
    <xf numFmtId="0" fontId="18" fillId="0" borderId="9" xfId="0" applyFont="1" applyBorder="1" applyAlignment="1">
      <alignment vertical="top"/>
    </xf>
    <xf numFmtId="1" fontId="18" fillId="0" borderId="9" xfId="0" applyNumberFormat="1" applyFont="1" applyBorder="1" applyAlignment="1">
      <alignment horizontal="left" vertical="top" wrapText="1"/>
    </xf>
    <xf numFmtId="0" fontId="18" fillId="0" borderId="9" xfId="0" applyFont="1" applyFill="1" applyBorder="1" applyAlignment="1">
      <alignment vertical="top" wrapText="1"/>
    </xf>
    <xf numFmtId="0" fontId="11" fillId="25" borderId="9" xfId="0" applyFont="1" applyFill="1" applyBorder="1" applyAlignment="1">
      <alignment vertical="center"/>
    </xf>
    <xf numFmtId="0" fontId="23" fillId="0" borderId="9" xfId="0" applyFont="1" applyBorder="1" applyAlignment="1">
      <alignment vertical="top" wrapText="1"/>
    </xf>
    <xf numFmtId="0" fontId="21" fillId="0" borderId="9" xfId="0" applyFont="1" applyBorder="1" applyAlignment="1">
      <alignment vertical="top" wrapText="1"/>
    </xf>
    <xf numFmtId="0" fontId="18" fillId="0" borderId="20" xfId="0" applyFont="1" applyBorder="1" applyAlignment="1">
      <alignment horizontal="left" vertical="top" wrapText="1"/>
    </xf>
    <xf numFmtId="0" fontId="11" fillId="28" borderId="10" xfId="0" applyFont="1" applyFill="1" applyBorder="1" applyAlignment="1">
      <alignment vertical="center"/>
    </xf>
    <xf numFmtId="2" fontId="18" fillId="0" borderId="9" xfId="0" applyNumberFormat="1" applyFont="1" applyBorder="1" applyAlignment="1">
      <alignment horizontal="left" vertical="top" wrapText="1"/>
    </xf>
    <xf numFmtId="1" fontId="18" fillId="0" borderId="5" xfId="0" applyNumberFormat="1" applyFont="1" applyFill="1" applyBorder="1" applyAlignment="1">
      <alignment horizontal="center" vertical="top" wrapText="1"/>
    </xf>
    <xf numFmtId="1" fontId="18" fillId="0" borderId="6" xfId="0" applyNumberFormat="1" applyFont="1" applyBorder="1" applyAlignment="1">
      <alignment horizontal="center" vertical="top"/>
    </xf>
    <xf numFmtId="0" fontId="31" fillId="0" borderId="5" xfId="0" applyFont="1" applyFill="1" applyBorder="1" applyAlignment="1">
      <alignment horizontal="center" vertical="top" textRotation="90"/>
    </xf>
    <xf numFmtId="0" fontId="11" fillId="0" borderId="21" xfId="0" applyFont="1" applyBorder="1" applyAlignment="1">
      <alignment vertical="top"/>
    </xf>
    <xf numFmtId="0" fontId="11" fillId="27" borderId="22" xfId="0" applyFont="1" applyFill="1" applyBorder="1" applyAlignment="1">
      <alignment vertical="center"/>
    </xf>
    <xf numFmtId="0" fontId="11" fillId="35" borderId="7" xfId="0" applyFont="1" applyFill="1" applyBorder="1" applyAlignment="1">
      <alignment vertical="top"/>
    </xf>
    <xf numFmtId="0" fontId="11" fillId="35" borderId="23" xfId="0" applyFont="1" applyFill="1" applyBorder="1" applyAlignment="1">
      <alignment vertical="top"/>
    </xf>
    <xf numFmtId="0" fontId="11" fillId="35" borderId="24" xfId="0" applyFont="1" applyFill="1" applyBorder="1" applyAlignment="1">
      <alignment vertical="top"/>
    </xf>
    <xf numFmtId="0" fontId="11" fillId="35" borderId="21" xfId="0" applyFont="1" applyFill="1" applyBorder="1" applyAlignment="1">
      <alignment vertical="top"/>
    </xf>
    <xf numFmtId="1" fontId="23" fillId="0" borderId="21" xfId="0" applyNumberFormat="1" applyFont="1" applyBorder="1" applyAlignment="1">
      <alignment horizontal="center" vertical="top" wrapText="1"/>
    </xf>
    <xf numFmtId="0" fontId="18" fillId="0" borderId="5" xfId="0" applyFont="1" applyFill="1" applyBorder="1" applyAlignment="1">
      <alignment vertical="top" wrapText="1"/>
    </xf>
    <xf numFmtId="0" fontId="18" fillId="0" borderId="6" xfId="0" applyFont="1" applyFill="1" applyBorder="1" applyAlignment="1">
      <alignment vertical="top" wrapText="1"/>
    </xf>
    <xf numFmtId="0" fontId="30" fillId="0" borderId="5" xfId="26" applyFont="1" applyFill="1" applyBorder="1" applyAlignment="1">
      <alignment horizontal="left" vertical="top" wrapText="1"/>
    </xf>
    <xf numFmtId="0" fontId="11" fillId="0" borderId="5" xfId="0" applyFont="1" applyBorder="1" applyAlignment="1">
      <alignment horizontal="center" vertical="top" wrapText="1"/>
    </xf>
    <xf numFmtId="0" fontId="29" fillId="0" borderId="5" xfId="0" applyFont="1" applyFill="1" applyBorder="1" applyAlignment="1">
      <alignment horizontal="center" vertical="top"/>
    </xf>
    <xf numFmtId="0" fontId="31" fillId="0" borderId="5" xfId="0" applyFont="1" applyFill="1" applyBorder="1" applyAlignment="1">
      <alignment horizontal="center" vertical="top" wrapText="1"/>
    </xf>
    <xf numFmtId="0" fontId="23" fillId="30" borderId="5" xfId="0" applyFont="1" applyFill="1" applyBorder="1" applyAlignment="1">
      <alignment horizontal="center" vertical="top"/>
    </xf>
    <xf numFmtId="49" fontId="30" fillId="0" borderId="5" xfId="0" applyNumberFormat="1" applyFont="1" applyFill="1" applyBorder="1" applyAlignment="1">
      <alignment horizontal="center" vertical="top"/>
    </xf>
    <xf numFmtId="0" fontId="11" fillId="0" borderId="22" xfId="0" applyFont="1" applyBorder="1" applyAlignment="1">
      <alignment vertical="top" wrapText="1"/>
    </xf>
    <xf numFmtId="0" fontId="33" fillId="0" borderId="24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23" xfId="0" applyFont="1" applyBorder="1" applyAlignment="1">
      <alignment horizontal="center" vertical="top" wrapText="1"/>
    </xf>
    <xf numFmtId="0" fontId="11" fillId="0" borderId="9" xfId="0" applyFont="1" applyBorder="1" applyAlignment="1">
      <alignment vertical="top" wrapText="1"/>
    </xf>
    <xf numFmtId="0" fontId="11" fillId="0" borderId="21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justify" vertical="top" wrapText="1"/>
    </xf>
    <xf numFmtId="0" fontId="28" fillId="0" borderId="5" xfId="26" applyFont="1" applyFill="1" applyBorder="1" applyAlignment="1">
      <alignment horizontal="left" vertical="top" wrapText="1"/>
    </xf>
    <xf numFmtId="0" fontId="28" fillId="0" borderId="0" xfId="26" applyFont="1" applyFill="1" applyBorder="1" applyAlignment="1">
      <alignment vertical="top" wrapText="1"/>
    </xf>
    <xf numFmtId="0" fontId="29" fillId="0" borderId="5" xfId="26" applyFont="1" applyFill="1" applyBorder="1" applyAlignment="1">
      <alignment vertical="top" wrapText="1"/>
    </xf>
    <xf numFmtId="0" fontId="29" fillId="0" borderId="5" xfId="26" applyFont="1" applyFill="1" applyBorder="1" applyAlignment="1">
      <alignment horizontal="left" vertical="top" wrapText="1"/>
    </xf>
    <xf numFmtId="0" fontId="30" fillId="0" borderId="5" xfId="26" applyFont="1" applyFill="1" applyBorder="1" applyAlignment="1">
      <alignment vertical="top"/>
    </xf>
    <xf numFmtId="165" fontId="30" fillId="0" borderId="5" xfId="26" applyNumberFormat="1" applyFont="1" applyFill="1" applyBorder="1" applyAlignment="1">
      <alignment horizontal="left" vertical="top" wrapText="1"/>
    </xf>
    <xf numFmtId="0" fontId="32" fillId="0" borderId="5" xfId="26" applyFont="1" applyFill="1" applyBorder="1" applyAlignment="1">
      <alignment horizontal="left" vertical="top" wrapText="1"/>
    </xf>
    <xf numFmtId="49" fontId="28" fillId="0" borderId="8" xfId="0" applyNumberFormat="1" applyFont="1" applyFill="1" applyBorder="1" applyAlignment="1">
      <alignment horizontal="center" vertical="top"/>
    </xf>
    <xf numFmtId="49" fontId="28" fillId="0" borderId="7" xfId="0" applyNumberFormat="1" applyFont="1" applyFill="1" applyBorder="1" applyAlignment="1">
      <alignment horizontal="center" vertical="top"/>
    </xf>
    <xf numFmtId="49" fontId="16" fillId="4" borderId="8" xfId="0" applyNumberFormat="1" applyFont="1" applyFill="1" applyBorder="1" applyAlignment="1">
      <alignment horizontal="center" vertical="top"/>
    </xf>
    <xf numFmtId="49" fontId="16" fillId="4" borderId="7" xfId="0" applyNumberFormat="1" applyFont="1" applyFill="1" applyBorder="1" applyAlignment="1">
      <alignment horizontal="center" vertical="top"/>
    </xf>
    <xf numFmtId="49" fontId="16" fillId="8" borderId="15" xfId="0" applyNumberFormat="1" applyFont="1" applyFill="1" applyBorder="1" applyAlignment="1">
      <alignment horizontal="center" vertical="top"/>
    </xf>
    <xf numFmtId="49" fontId="16" fillId="8" borderId="22" xfId="0" applyNumberFormat="1" applyFont="1" applyFill="1" applyBorder="1" applyAlignment="1">
      <alignment horizontal="center" vertical="top"/>
    </xf>
    <xf numFmtId="49" fontId="16" fillId="8" borderId="5" xfId="0" applyNumberFormat="1" applyFont="1" applyFill="1" applyBorder="1" applyAlignment="1">
      <alignment horizontal="right" vertical="center"/>
    </xf>
    <xf numFmtId="49" fontId="16" fillId="32" borderId="5" xfId="0" applyNumberFormat="1" applyFont="1" applyFill="1" applyBorder="1" applyAlignment="1">
      <alignment horizontal="left" vertical="top"/>
    </xf>
    <xf numFmtId="49" fontId="16" fillId="4" borderId="5" xfId="0" applyNumberFormat="1" applyFont="1" applyFill="1" applyBorder="1" applyAlignment="1">
      <alignment horizontal="right" vertical="center"/>
    </xf>
    <xf numFmtId="49" fontId="16" fillId="4" borderId="13" xfId="0" applyNumberFormat="1" applyFont="1" applyFill="1" applyBorder="1" applyAlignment="1">
      <alignment horizontal="left" vertical="center"/>
    </xf>
    <xf numFmtId="49" fontId="16" fillId="4" borderId="25" xfId="0" applyNumberFormat="1" applyFont="1" applyFill="1" applyBorder="1" applyAlignment="1">
      <alignment horizontal="left" vertical="center"/>
    </xf>
    <xf numFmtId="49" fontId="16" fillId="4" borderId="21" xfId="0" applyNumberFormat="1" applyFont="1" applyFill="1" applyBorder="1" applyAlignment="1">
      <alignment horizontal="left" vertical="center"/>
    </xf>
    <xf numFmtId="49" fontId="16" fillId="4" borderId="13" xfId="0" applyNumberFormat="1" applyFont="1" applyFill="1" applyBorder="1" applyAlignment="1">
      <alignment horizontal="right" vertical="center"/>
    </xf>
    <xf numFmtId="49" fontId="16" fillId="4" borderId="25" xfId="0" applyNumberFormat="1" applyFont="1" applyFill="1" applyBorder="1" applyAlignment="1">
      <alignment horizontal="right" vertical="center"/>
    </xf>
    <xf numFmtId="49" fontId="16" fillId="4" borderId="21" xfId="0" applyNumberFormat="1" applyFont="1" applyFill="1" applyBorder="1" applyAlignment="1">
      <alignment horizontal="right" vertical="center"/>
    </xf>
    <xf numFmtId="0" fontId="31" fillId="0" borderId="5" xfId="0" applyFont="1" applyFill="1" applyBorder="1" applyAlignment="1">
      <alignment horizontal="center" vertical="top" wrapText="1"/>
    </xf>
    <xf numFmtId="0" fontId="16" fillId="4" borderId="5" xfId="0" applyFont="1" applyFill="1" applyBorder="1" applyAlignment="1">
      <alignment horizontal="left" vertical="top" wrapText="1"/>
    </xf>
    <xf numFmtId="0" fontId="18" fillId="0" borderId="16" xfId="0" applyFont="1" applyFill="1" applyBorder="1" applyAlignment="1">
      <alignment horizontal="center" vertical="top"/>
    </xf>
    <xf numFmtId="0" fontId="18" fillId="0" borderId="26" xfId="0" applyFont="1" applyFill="1" applyBorder="1" applyAlignment="1">
      <alignment horizontal="center" vertical="top"/>
    </xf>
    <xf numFmtId="0" fontId="18" fillId="0" borderId="23" xfId="0" applyFont="1" applyFill="1" applyBorder="1" applyAlignment="1">
      <alignment horizontal="center" vertical="top"/>
    </xf>
    <xf numFmtId="49" fontId="11" fillId="0" borderId="5" xfId="0" applyNumberFormat="1" applyFont="1" applyBorder="1" applyAlignment="1">
      <alignment horizontal="center" vertical="top" wrapText="1"/>
    </xf>
    <xf numFmtId="49" fontId="16" fillId="34" borderId="11" xfId="0" applyNumberFormat="1" applyFont="1" applyFill="1" applyBorder="1" applyAlignment="1">
      <alignment horizontal="right" vertical="center"/>
    </xf>
    <xf numFmtId="0" fontId="18" fillId="0" borderId="8" xfId="0" applyFont="1" applyFill="1" applyBorder="1" applyAlignment="1">
      <alignment horizontal="center" vertical="top"/>
    </xf>
    <xf numFmtId="0" fontId="18" fillId="0" borderId="27" xfId="0" applyFont="1" applyFill="1" applyBorder="1" applyAlignment="1">
      <alignment horizontal="center" vertical="top"/>
    </xf>
    <xf numFmtId="0" fontId="18" fillId="0" borderId="7" xfId="0" applyFont="1" applyFill="1" applyBorder="1" applyAlignment="1">
      <alignment horizontal="center" vertical="top"/>
    </xf>
    <xf numFmtId="0" fontId="0" fillId="0" borderId="5" xfId="0" applyBorder="1"/>
    <xf numFmtId="49" fontId="16" fillId="8" borderId="5" xfId="0" applyNumberFormat="1" applyFont="1" applyFill="1" applyBorder="1" applyAlignment="1">
      <alignment horizontal="left" vertical="center"/>
    </xf>
    <xf numFmtId="49" fontId="16" fillId="8" borderId="9" xfId="0" applyNumberFormat="1" applyFont="1" applyFill="1" applyBorder="1" applyAlignment="1">
      <alignment horizontal="center" vertical="top"/>
    </xf>
    <xf numFmtId="49" fontId="16" fillId="4" borderId="5" xfId="0" applyNumberFormat="1" applyFont="1" applyFill="1" applyBorder="1" applyAlignment="1">
      <alignment horizontal="center" vertical="top"/>
    </xf>
    <xf numFmtId="49" fontId="16" fillId="0" borderId="5" xfId="0" applyNumberFormat="1" applyFont="1" applyBorder="1" applyAlignment="1">
      <alignment horizontal="center" vertical="top"/>
    </xf>
    <xf numFmtId="49" fontId="11" fillId="0" borderId="5" xfId="0" applyNumberFormat="1" applyFont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left" vertical="top" textRotation="90" wrapText="1"/>
    </xf>
    <xf numFmtId="0" fontId="17" fillId="8" borderId="13" xfId="0" applyFont="1" applyFill="1" applyBorder="1" applyAlignment="1">
      <alignment horizontal="left" vertical="center"/>
    </xf>
    <xf numFmtId="0" fontId="17" fillId="8" borderId="25" xfId="0" applyFont="1" applyFill="1" applyBorder="1" applyAlignment="1">
      <alignment horizontal="left" vertical="center"/>
    </xf>
    <xf numFmtId="0" fontId="17" fillId="8" borderId="28" xfId="0" applyFont="1" applyFill="1" applyBorder="1" applyAlignment="1">
      <alignment horizontal="left" vertical="center"/>
    </xf>
    <xf numFmtId="49" fontId="28" fillId="0" borderId="5" xfId="0" applyNumberFormat="1" applyFont="1" applyFill="1" applyBorder="1" applyAlignment="1">
      <alignment horizontal="center" vertical="top"/>
    </xf>
    <xf numFmtId="0" fontId="30" fillId="0" borderId="5" xfId="26" applyFont="1" applyFill="1" applyBorder="1" applyAlignment="1">
      <alignment horizontal="left" vertical="top" wrapText="1"/>
    </xf>
    <xf numFmtId="0" fontId="30" fillId="0" borderId="5" xfId="26" applyFont="1" applyFill="1" applyBorder="1" applyAlignment="1">
      <alignment horizontal="left" vertical="top"/>
    </xf>
    <xf numFmtId="49" fontId="31" fillId="0" borderId="5" xfId="0" applyNumberFormat="1" applyFont="1" applyFill="1" applyBorder="1" applyAlignment="1">
      <alignment horizontal="center" vertical="top"/>
    </xf>
    <xf numFmtId="0" fontId="31" fillId="0" borderId="5" xfId="0" applyFont="1" applyFill="1" applyBorder="1" applyAlignment="1">
      <alignment horizontal="center" vertical="top" textRotation="90"/>
    </xf>
    <xf numFmtId="49" fontId="16" fillId="0" borderId="5" xfId="0" applyNumberFormat="1" applyFont="1" applyFill="1" applyBorder="1" applyAlignment="1">
      <alignment horizontal="center" vertical="top"/>
    </xf>
    <xf numFmtId="0" fontId="29" fillId="0" borderId="5" xfId="26" applyFont="1" applyFill="1" applyBorder="1" applyAlignment="1">
      <alignment vertical="top" wrapText="1"/>
    </xf>
    <xf numFmtId="0" fontId="29" fillId="0" borderId="5" xfId="26" applyFont="1" applyFill="1" applyBorder="1" applyAlignment="1">
      <alignment vertical="top"/>
    </xf>
    <xf numFmtId="49" fontId="29" fillId="0" borderId="5" xfId="0" applyNumberFormat="1" applyFont="1" applyFill="1" applyBorder="1" applyAlignment="1">
      <alignment horizontal="center" vertical="top"/>
    </xf>
    <xf numFmtId="49" fontId="29" fillId="0" borderId="8" xfId="0" applyNumberFormat="1" applyFont="1" applyFill="1" applyBorder="1" applyAlignment="1">
      <alignment horizontal="center" vertical="top"/>
    </xf>
    <xf numFmtId="49" fontId="29" fillId="0" borderId="7" xfId="0" applyNumberFormat="1" applyFont="1" applyFill="1" applyBorder="1" applyAlignment="1">
      <alignment horizontal="center" vertical="top"/>
    </xf>
    <xf numFmtId="0" fontId="31" fillId="0" borderId="8" xfId="0" applyFont="1" applyFill="1" applyBorder="1" applyAlignment="1">
      <alignment horizontal="center" vertical="top" textRotation="90"/>
    </xf>
    <xf numFmtId="0" fontId="31" fillId="0" borderId="7" xfId="0" applyFont="1" applyFill="1" applyBorder="1" applyAlignment="1">
      <alignment horizontal="center" vertical="top" textRotation="90"/>
    </xf>
    <xf numFmtId="0" fontId="29" fillId="0" borderId="8" xfId="29" applyFont="1" applyFill="1" applyBorder="1" applyAlignment="1">
      <alignment horizontal="left" vertical="top" wrapText="1"/>
    </xf>
    <xf numFmtId="0" fontId="29" fillId="0" borderId="7" xfId="29" applyFont="1" applyFill="1" applyBorder="1" applyAlignment="1">
      <alignment horizontal="left" vertical="top" wrapText="1"/>
    </xf>
    <xf numFmtId="0" fontId="29" fillId="0" borderId="5" xfId="0" applyFont="1" applyFill="1" applyBorder="1" applyAlignment="1">
      <alignment horizontal="center" vertical="top"/>
    </xf>
    <xf numFmtId="165" fontId="28" fillId="35" borderId="5" xfId="0" applyNumberFormat="1" applyFont="1" applyFill="1" applyBorder="1" applyAlignment="1">
      <alignment horizontal="right" vertical="center"/>
    </xf>
    <xf numFmtId="165" fontId="28" fillId="35" borderId="5" xfId="0" applyNumberFormat="1" applyFont="1" applyFill="1" applyBorder="1" applyAlignment="1">
      <alignment horizontal="left" vertical="top" wrapText="1"/>
    </xf>
    <xf numFmtId="165" fontId="28" fillId="35" borderId="13" xfId="0" applyNumberFormat="1" applyFont="1" applyFill="1" applyBorder="1" applyAlignment="1">
      <alignment horizontal="left" vertical="top" wrapText="1"/>
    </xf>
    <xf numFmtId="49" fontId="16" fillId="8" borderId="15" xfId="0" applyNumberFormat="1" applyFont="1" applyFill="1" applyBorder="1" applyAlignment="1">
      <alignment horizontal="center" vertical="top" wrapText="1"/>
    </xf>
    <xf numFmtId="49" fontId="16" fillId="8" borderId="22" xfId="0" applyNumberFormat="1" applyFont="1" applyFill="1" applyBorder="1" applyAlignment="1">
      <alignment horizontal="center" vertical="top" wrapText="1"/>
    </xf>
    <xf numFmtId="49" fontId="16" fillId="29" borderId="8" xfId="0" applyNumberFormat="1" applyFont="1" applyFill="1" applyBorder="1" applyAlignment="1">
      <alignment horizontal="center" vertical="top" wrapText="1"/>
    </xf>
    <xf numFmtId="49" fontId="16" fillId="29" borderId="7" xfId="0" applyNumberFormat="1" applyFont="1" applyFill="1" applyBorder="1" applyAlignment="1">
      <alignment horizontal="center" vertical="top" wrapText="1"/>
    </xf>
    <xf numFmtId="49" fontId="28" fillId="0" borderId="8" xfId="0" applyNumberFormat="1" applyFont="1" applyFill="1" applyBorder="1" applyAlignment="1">
      <alignment horizontal="center" vertical="top" wrapText="1"/>
    </xf>
    <xf numFmtId="49" fontId="28" fillId="0" borderId="7" xfId="0" applyNumberFormat="1" applyFont="1" applyFill="1" applyBorder="1" applyAlignment="1">
      <alignment horizontal="center" vertical="top" wrapText="1"/>
    </xf>
    <xf numFmtId="49" fontId="16" fillId="8" borderId="9" xfId="0" applyNumberFormat="1" applyFont="1" applyFill="1" applyBorder="1" applyAlignment="1">
      <alignment horizontal="center" vertical="top" wrapText="1"/>
    </xf>
    <xf numFmtId="49" fontId="16" fillId="29" borderId="5" xfId="0" applyNumberFormat="1" applyFont="1" applyFill="1" applyBorder="1" applyAlignment="1">
      <alignment horizontal="center" vertical="top" wrapText="1"/>
    </xf>
    <xf numFmtId="49" fontId="28" fillId="0" borderId="5" xfId="0" applyNumberFormat="1" applyFont="1" applyFill="1" applyBorder="1" applyAlignment="1">
      <alignment horizontal="center" vertical="top" wrapText="1"/>
    </xf>
    <xf numFmtId="0" fontId="29" fillId="0" borderId="8" xfId="0" applyFont="1" applyFill="1" applyBorder="1" applyAlignment="1">
      <alignment horizontal="center" vertical="top"/>
    </xf>
    <xf numFmtId="0" fontId="29" fillId="0" borderId="7" xfId="0" applyFont="1" applyFill="1" applyBorder="1" applyAlignment="1">
      <alignment horizontal="center" vertical="top"/>
    </xf>
    <xf numFmtId="0" fontId="17" fillId="29" borderId="5" xfId="0" applyFont="1" applyFill="1" applyBorder="1" applyAlignment="1">
      <alignment horizontal="left" vertical="top"/>
    </xf>
    <xf numFmtId="0" fontId="17" fillId="29" borderId="13" xfId="0" applyFont="1" applyFill="1" applyBorder="1" applyAlignment="1">
      <alignment horizontal="left" vertical="top"/>
    </xf>
    <xf numFmtId="0" fontId="17" fillId="8" borderId="5" xfId="0" applyFont="1" applyFill="1" applyBorder="1" applyAlignment="1">
      <alignment horizontal="left" vertical="top"/>
    </xf>
    <xf numFmtId="0" fontId="17" fillId="8" borderId="13" xfId="0" applyFont="1" applyFill="1" applyBorder="1" applyAlignment="1">
      <alignment horizontal="left" vertical="top"/>
    </xf>
    <xf numFmtId="0" fontId="11" fillId="0" borderId="18" xfId="0" applyFont="1" applyBorder="1" applyAlignment="1">
      <alignment vertical="top" textRotation="90" wrapText="1"/>
    </xf>
    <xf numFmtId="0" fontId="11" fillId="0" borderId="5" xfId="0" applyFont="1" applyBorder="1" applyAlignment="1">
      <alignment vertical="top" textRotation="90" wrapText="1"/>
    </xf>
    <xf numFmtId="0" fontId="18" fillId="0" borderId="15" xfId="0" applyFont="1" applyFill="1" applyBorder="1" applyAlignment="1">
      <alignment horizontal="left" vertical="top" wrapText="1"/>
    </xf>
    <xf numFmtId="0" fontId="18" fillId="0" borderId="29" xfId="0" applyFont="1" applyFill="1" applyBorder="1" applyAlignment="1">
      <alignment horizontal="left" vertical="top" wrapText="1"/>
    </xf>
    <xf numFmtId="0" fontId="18" fillId="0" borderId="22" xfId="0" applyFont="1" applyFill="1" applyBorder="1" applyAlignment="1">
      <alignment horizontal="left" vertical="top" wrapText="1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textRotation="90" wrapText="1"/>
    </xf>
    <xf numFmtId="0" fontId="14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textRotation="90" wrapText="1"/>
    </xf>
    <xf numFmtId="0" fontId="15" fillId="34" borderId="20" xfId="0" applyFont="1" applyFill="1" applyBorder="1" applyAlignment="1">
      <alignment horizontal="left" vertical="top" wrapText="1"/>
    </xf>
    <xf numFmtId="0" fontId="15" fillId="34" borderId="25" xfId="0" applyFont="1" applyFill="1" applyBorder="1" applyAlignment="1">
      <alignment horizontal="left" vertical="top" wrapText="1"/>
    </xf>
    <xf numFmtId="0" fontId="15" fillId="34" borderId="21" xfId="0" applyFont="1" applyFill="1" applyBorder="1" applyAlignment="1">
      <alignment horizontal="left" vertical="top" wrapText="1"/>
    </xf>
    <xf numFmtId="0" fontId="14" fillId="0" borderId="18" xfId="0" applyFont="1" applyBorder="1" applyAlignment="1">
      <alignment horizontal="center" vertical="top"/>
    </xf>
    <xf numFmtId="0" fontId="11" fillId="0" borderId="13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top" textRotation="90" wrapText="1"/>
    </xf>
    <xf numFmtId="0" fontId="11" fillId="0" borderId="5" xfId="0" applyFont="1" applyBorder="1" applyAlignment="1">
      <alignment horizontal="center" vertical="top" textRotation="90" wrapText="1"/>
    </xf>
    <xf numFmtId="0" fontId="11" fillId="0" borderId="18" xfId="0" applyNumberFormat="1" applyFont="1" applyBorder="1" applyAlignment="1">
      <alignment vertical="top" textRotation="90" wrapText="1"/>
    </xf>
    <xf numFmtId="0" fontId="11" fillId="0" borderId="5" xfId="0" applyNumberFormat="1" applyFont="1" applyBorder="1" applyAlignment="1">
      <alignment vertical="top" textRotation="90" wrapText="1"/>
    </xf>
    <xf numFmtId="0" fontId="12" fillId="0" borderId="0" xfId="0" applyFont="1" applyBorder="1" applyAlignment="1">
      <alignment horizontal="center" vertical="top" wrapText="1"/>
    </xf>
    <xf numFmtId="0" fontId="24" fillId="0" borderId="0" xfId="0" applyFont="1" applyBorder="1" applyAlignment="1">
      <alignment vertical="top" wrapText="1"/>
    </xf>
    <xf numFmtId="0" fontId="11" fillId="0" borderId="5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top" textRotation="90" wrapText="1"/>
    </xf>
    <xf numFmtId="0" fontId="11" fillId="0" borderId="9" xfId="0" applyFont="1" applyBorder="1" applyAlignment="1">
      <alignment horizontal="center" vertical="top" textRotation="90" wrapText="1"/>
    </xf>
    <xf numFmtId="0" fontId="11" fillId="0" borderId="18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3" fillId="0" borderId="17" xfId="31" applyFont="1" applyBorder="1" applyAlignment="1">
      <alignment horizontal="center" vertical="center" shrinkToFit="1"/>
    </xf>
    <xf numFmtId="0" fontId="13" fillId="0" borderId="9" xfId="31" applyFont="1" applyBorder="1" applyAlignment="1">
      <alignment horizontal="center" vertical="center" shrinkToFit="1"/>
    </xf>
    <xf numFmtId="0" fontId="13" fillId="0" borderId="18" xfId="31" applyFont="1" applyBorder="1" applyAlignment="1">
      <alignment horizontal="center" vertical="center" shrinkToFit="1"/>
    </xf>
    <xf numFmtId="0" fontId="13" fillId="0" borderId="19" xfId="31" applyFont="1" applyBorder="1" applyAlignment="1">
      <alignment horizontal="center" vertical="center" shrinkToFit="1"/>
    </xf>
    <xf numFmtId="0" fontId="17" fillId="0" borderId="30" xfId="31" applyFont="1" applyBorder="1" applyAlignment="1">
      <alignment horizontal="center" vertical="center" shrinkToFit="1"/>
    </xf>
    <xf numFmtId="0" fontId="17" fillId="0" borderId="31" xfId="31" applyFont="1" applyBorder="1" applyAlignment="1">
      <alignment horizontal="center" vertical="center" shrinkToFit="1"/>
    </xf>
    <xf numFmtId="0" fontId="17" fillId="0" borderId="32" xfId="31" applyFont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textRotation="90" wrapText="1"/>
    </xf>
    <xf numFmtId="0" fontId="14" fillId="0" borderId="19" xfId="0" applyFont="1" applyBorder="1" applyAlignment="1">
      <alignment horizontal="center" vertical="top"/>
    </xf>
    <xf numFmtId="0" fontId="14" fillId="0" borderId="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center" vertical="top" wrapText="1"/>
    </xf>
    <xf numFmtId="0" fontId="31" fillId="0" borderId="13" xfId="0" applyFont="1" applyFill="1" applyBorder="1" applyAlignment="1">
      <alignment horizontal="center" vertical="center" wrapText="1"/>
    </xf>
    <xf numFmtId="0" fontId="31" fillId="0" borderId="25" xfId="0" applyFont="1" applyFill="1" applyBorder="1" applyAlignment="1">
      <alignment horizontal="center" vertical="center" wrapText="1"/>
    </xf>
    <xf numFmtId="0" fontId="31" fillId="0" borderId="21" xfId="0" applyFont="1" applyFill="1" applyBorder="1" applyAlignment="1">
      <alignment horizontal="center" vertical="center" wrapText="1"/>
    </xf>
  </cellXfs>
  <cellStyles count="3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logas" xfId="26"/>
    <cellStyle name="Calculation" xfId="27"/>
    <cellStyle name="Check Cell" xfId="28"/>
    <cellStyle name="Geras" xfId="29" builtinId="26"/>
    <cellStyle name="Input" xfId="30"/>
    <cellStyle name="Įprastas" xfId="0" builtinId="0"/>
    <cellStyle name="Įprastas 2" xfId="31"/>
    <cellStyle name="Kablelis 2" xfId="32"/>
    <cellStyle name="Linked Cell" xfId="33"/>
    <cellStyle name="Neutral" xfId="34"/>
    <cellStyle name="Note" xfId="3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78"/>
  <sheetViews>
    <sheetView tabSelected="1" topLeftCell="A67" zoomScale="82" zoomScaleNormal="82" zoomScaleSheetLayoutView="100" workbookViewId="0">
      <selection activeCell="BN55" sqref="BN55"/>
    </sheetView>
  </sheetViews>
  <sheetFormatPr defaultRowHeight="11.25" x14ac:dyDescent="0.2"/>
  <cols>
    <col min="1" max="1" width="2.140625" style="6" customWidth="1"/>
    <col min="2" max="2" width="5" style="4" customWidth="1"/>
    <col min="3" max="3" width="3.5703125" style="4" customWidth="1"/>
    <col min="4" max="4" width="4.28515625" style="4" customWidth="1"/>
    <col min="5" max="5" width="18.28515625" style="4" customWidth="1"/>
    <col min="6" max="6" width="3" style="4" customWidth="1"/>
    <col min="7" max="7" width="2.7109375" style="5" customWidth="1"/>
    <col min="8" max="8" width="4.5703125" style="5" customWidth="1"/>
    <col min="9" max="9" width="5.7109375" style="4" bestFit="1" customWidth="1"/>
    <col min="10" max="10" width="3.42578125" style="4" bestFit="1" customWidth="1"/>
    <col min="11" max="11" width="5.42578125" style="4" bestFit="1" customWidth="1"/>
    <col min="12" max="12" width="3.42578125" style="4" bestFit="1" customWidth="1"/>
    <col min="13" max="13" width="7" style="4" bestFit="1" customWidth="1"/>
    <col min="14" max="14" width="5.28515625" style="4" bestFit="1" customWidth="1"/>
    <col min="15" max="15" width="4.28515625" style="4" bestFit="1" customWidth="1"/>
    <col min="16" max="16" width="3.85546875" style="4" customWidth="1"/>
    <col min="17" max="17" width="5.28515625" style="4" bestFit="1" customWidth="1"/>
    <col min="18" max="18" width="4.28515625" style="4" bestFit="1" customWidth="1"/>
    <col min="19" max="21" width="3.42578125" style="4" bestFit="1" customWidth="1"/>
    <col min="22" max="23" width="7" style="4" bestFit="1" customWidth="1"/>
    <col min="24" max="24" width="6.42578125" style="4" bestFit="1" customWidth="1"/>
    <col min="25" max="25" width="6.140625" style="4" customWidth="1"/>
    <col min="26" max="26" width="3.42578125" style="4" bestFit="1" customWidth="1"/>
    <col min="27" max="27" width="3.7109375" style="4" bestFit="1" customWidth="1"/>
    <col min="28" max="28" width="3.42578125" style="4" bestFit="1" customWidth="1"/>
    <col min="29" max="29" width="6.28515625" style="4" bestFit="1" customWidth="1"/>
    <col min="30" max="30" width="7" style="4" bestFit="1" customWidth="1"/>
    <col min="31" max="31" width="5.28515625" style="4" bestFit="1" customWidth="1"/>
    <col min="32" max="32" width="3.42578125" style="4" bestFit="1" customWidth="1"/>
    <col min="33" max="33" width="3.5703125" style="4" customWidth="1"/>
    <col min="34" max="34" width="5.85546875" style="4" bestFit="1" customWidth="1"/>
    <col min="35" max="38" width="3.42578125" style="4" bestFit="1" customWidth="1"/>
    <col min="39" max="40" width="7" style="4" bestFit="1" customWidth="1"/>
    <col min="41" max="41" width="6.42578125" style="4" bestFit="1" customWidth="1"/>
    <col min="42" max="42" width="9.7109375" style="4" bestFit="1" customWidth="1"/>
    <col min="43" max="44" width="3.42578125" style="4" bestFit="1" customWidth="1"/>
    <col min="45" max="45" width="6.28515625" style="4" bestFit="1" customWidth="1"/>
    <col min="46" max="46" width="3.42578125" style="4" bestFit="1" customWidth="1"/>
    <col min="47" max="47" width="7" style="6" bestFit="1" customWidth="1"/>
    <col min="48" max="48" width="5.28515625" style="6" bestFit="1" customWidth="1"/>
    <col min="49" max="49" width="3.42578125" style="6" bestFit="1" customWidth="1"/>
    <col min="50" max="50" width="4" style="6" customWidth="1"/>
    <col min="51" max="51" width="3.7109375" style="6" bestFit="1" customWidth="1"/>
    <col min="52" max="52" width="3.42578125" style="6" bestFit="1" customWidth="1"/>
    <col min="53" max="53" width="6.28515625" style="6" bestFit="1" customWidth="1"/>
    <col min="54" max="54" width="5.28515625" style="6" bestFit="1" customWidth="1"/>
    <col min="55" max="55" width="3.42578125" style="6" bestFit="1" customWidth="1"/>
    <col min="56" max="56" width="7" style="6" bestFit="1" customWidth="1"/>
    <col min="57" max="57" width="8.28515625" style="6" customWidth="1"/>
    <col min="58" max="58" width="6.28515625" style="6" bestFit="1" customWidth="1"/>
    <col min="59" max="59" width="7.42578125" style="6" customWidth="1"/>
    <col min="60" max="60" width="3.42578125" style="4" bestFit="1" customWidth="1"/>
    <col min="61" max="61" width="5.28515625" style="4" bestFit="1" customWidth="1"/>
    <col min="62" max="63" width="3.42578125" style="4" bestFit="1" customWidth="1"/>
    <col min="64" max="64" width="7.42578125" style="4" customWidth="1"/>
    <col min="65" max="65" width="5.28515625" style="4" bestFit="1" customWidth="1"/>
    <col min="66" max="66" width="3.42578125" style="6" bestFit="1" customWidth="1"/>
    <col min="67" max="67" width="4.140625" style="6" customWidth="1"/>
    <col min="68" max="68" width="3.42578125" style="6" bestFit="1" customWidth="1"/>
    <col min="69" max="70" width="5.28515625" style="6" bestFit="1" customWidth="1"/>
    <col min="71" max="71" width="3.42578125" style="6" bestFit="1" customWidth="1"/>
    <col min="72" max="72" width="5.28515625" style="6" bestFit="1" customWidth="1"/>
    <col min="73" max="73" width="7.42578125" style="6" customWidth="1"/>
    <col min="74" max="74" width="7.7109375" style="6" customWidth="1"/>
    <col min="75" max="75" width="6.28515625" style="6" bestFit="1" customWidth="1"/>
    <col min="76" max="76" width="9.5703125" style="6" bestFit="1" customWidth="1"/>
    <col min="77" max="77" width="17.28515625" style="6" customWidth="1"/>
    <col min="78" max="16384" width="9.140625" style="6"/>
  </cols>
  <sheetData>
    <row r="1" spans="1:82" x14ac:dyDescent="0.2">
      <c r="BF1" s="4"/>
      <c r="BW1" s="4"/>
    </row>
    <row r="2" spans="1:82" ht="72.75" customHeight="1" x14ac:dyDescent="0.2">
      <c r="B2" s="290" t="s">
        <v>118</v>
      </c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  <c r="AJ2" s="290"/>
      <c r="AK2" s="290"/>
      <c r="AL2" s="290"/>
      <c r="AM2" s="290"/>
      <c r="AN2" s="290"/>
      <c r="AO2" s="290"/>
      <c r="AP2" s="290"/>
      <c r="AQ2" s="290"/>
      <c r="AR2" s="290"/>
      <c r="AS2" s="290"/>
      <c r="AT2" s="290"/>
      <c r="AU2" s="290"/>
      <c r="AV2" s="290"/>
      <c r="AW2" s="290"/>
      <c r="AX2" s="290"/>
      <c r="AY2" s="290"/>
      <c r="AZ2" s="290"/>
      <c r="BA2" s="290"/>
      <c r="BB2" s="290"/>
      <c r="BC2" s="290"/>
      <c r="BD2" s="290"/>
      <c r="BE2" s="290"/>
      <c r="BF2" s="290"/>
      <c r="BG2" s="290"/>
      <c r="BH2" s="290"/>
      <c r="BI2" s="290"/>
      <c r="BJ2" s="290"/>
      <c r="BK2" s="290"/>
      <c r="BL2" s="290"/>
      <c r="BM2" s="290"/>
      <c r="BN2" s="290"/>
      <c r="BO2" s="290"/>
      <c r="BP2" s="290"/>
      <c r="BQ2" s="290"/>
      <c r="BR2" s="290"/>
      <c r="BS2" s="290"/>
      <c r="BT2" s="290"/>
      <c r="BU2" s="290"/>
      <c r="BV2" s="290"/>
      <c r="BW2" s="290"/>
      <c r="BX2" s="290"/>
      <c r="BY2" s="290"/>
      <c r="BZ2" s="290"/>
      <c r="CA2" s="290"/>
      <c r="CB2" s="290"/>
      <c r="CC2" s="290"/>
    </row>
    <row r="3" spans="1:82" ht="15.75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91" t="s">
        <v>37</v>
      </c>
      <c r="CC3" s="291"/>
    </row>
    <row r="4" spans="1:82" ht="14.25" customHeight="1" x14ac:dyDescent="0.2"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08"/>
      <c r="U4" s="308"/>
      <c r="V4" s="308"/>
      <c r="W4" s="308"/>
      <c r="X4" s="308"/>
      <c r="Y4" s="308"/>
      <c r="Z4" s="308"/>
      <c r="AA4" s="308"/>
      <c r="AB4" s="308"/>
      <c r="AC4" s="308"/>
      <c r="AD4" s="308"/>
      <c r="AE4" s="308"/>
      <c r="AF4" s="308"/>
      <c r="AG4" s="308"/>
      <c r="AH4" s="308"/>
      <c r="AI4" s="308"/>
      <c r="AJ4" s="308"/>
      <c r="AK4" s="308"/>
      <c r="AL4" s="308"/>
      <c r="AM4" s="308"/>
      <c r="AN4" s="308"/>
      <c r="AO4" s="308"/>
      <c r="AP4" s="308"/>
      <c r="AQ4" s="308"/>
      <c r="AR4" s="3"/>
      <c r="AS4" s="3"/>
      <c r="AT4" s="3"/>
      <c r="BH4" s="6"/>
      <c r="BI4" s="3"/>
      <c r="BJ4" s="3"/>
      <c r="BK4" s="3"/>
      <c r="BL4" s="3"/>
      <c r="BM4" s="3"/>
    </row>
    <row r="5" spans="1:82" ht="14.25" customHeight="1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BH5" s="6"/>
      <c r="BI5" s="3"/>
      <c r="BJ5" s="3"/>
      <c r="BK5" s="3"/>
      <c r="BL5" s="3"/>
      <c r="BM5" s="3"/>
      <c r="CB5" s="27" t="s">
        <v>38</v>
      </c>
    </row>
    <row r="6" spans="1:82" ht="14.25" customHeight="1" x14ac:dyDescent="0.2">
      <c r="B6" s="3"/>
      <c r="C6" s="3"/>
      <c r="D6" s="3"/>
      <c r="E6" s="3"/>
      <c r="F6" s="3"/>
      <c r="G6" s="3"/>
      <c r="H6" s="17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82" ht="7.5" customHeight="1" thickBot="1" x14ac:dyDescent="0.25">
      <c r="A7" s="307"/>
      <c r="B7" s="307"/>
      <c r="C7" s="307"/>
      <c r="D7" s="307"/>
      <c r="E7" s="307"/>
      <c r="F7" s="307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  <c r="Z7" s="307"/>
      <c r="AA7" s="307"/>
      <c r="AB7" s="307"/>
      <c r="AC7" s="307"/>
      <c r="AD7" s="307"/>
      <c r="AE7" s="307"/>
      <c r="AF7" s="307"/>
      <c r="AG7" s="307"/>
      <c r="AH7" s="307"/>
      <c r="AI7" s="307"/>
      <c r="AJ7" s="307"/>
      <c r="AK7" s="307"/>
      <c r="AL7" s="307"/>
      <c r="AM7" s="307"/>
      <c r="AN7" s="307"/>
      <c r="AO7" s="307"/>
      <c r="AP7" s="307"/>
      <c r="AQ7" s="307"/>
      <c r="AR7" s="307"/>
      <c r="AS7" s="307"/>
      <c r="AT7" s="307"/>
      <c r="AU7" s="307"/>
      <c r="AV7" s="307"/>
      <c r="AW7" s="307"/>
      <c r="AX7" s="307"/>
      <c r="AY7" s="307"/>
      <c r="AZ7" s="307"/>
      <c r="BA7" s="307"/>
      <c r="BB7" s="307"/>
      <c r="BC7" s="307"/>
      <c r="BD7" s="307"/>
      <c r="BE7" s="307"/>
      <c r="BF7" s="307"/>
      <c r="BG7" s="307"/>
      <c r="BH7" s="307"/>
      <c r="BI7" s="307"/>
      <c r="BJ7" s="307"/>
      <c r="BK7" s="307"/>
      <c r="BL7" s="307"/>
      <c r="BM7" s="307"/>
      <c r="BN7" s="307"/>
      <c r="BO7" s="307"/>
      <c r="BP7" s="307"/>
      <c r="BQ7" s="307"/>
      <c r="BR7" s="307"/>
      <c r="BS7" s="307"/>
      <c r="BT7" s="307"/>
      <c r="BU7" s="307"/>
      <c r="BV7" s="307"/>
      <c r="BW7" s="307"/>
      <c r="BX7" s="307"/>
      <c r="BY7" s="307"/>
      <c r="BZ7" s="307"/>
      <c r="CA7" s="307"/>
      <c r="CB7" s="307"/>
      <c r="CC7" s="307"/>
      <c r="CD7" s="307"/>
    </row>
    <row r="8" spans="1:82" ht="12" customHeight="1" thickBot="1" x14ac:dyDescent="0.25">
      <c r="A8" s="307"/>
      <c r="B8" s="293" t="s">
        <v>0</v>
      </c>
      <c r="C8" s="286" t="s">
        <v>1</v>
      </c>
      <c r="D8" s="286" t="s">
        <v>2</v>
      </c>
      <c r="E8" s="295" t="s">
        <v>31</v>
      </c>
      <c r="F8" s="270" t="s">
        <v>3</v>
      </c>
      <c r="G8" s="288" t="s">
        <v>4</v>
      </c>
      <c r="H8" s="270" t="s">
        <v>22</v>
      </c>
      <c r="I8" s="282">
        <v>2015</v>
      </c>
      <c r="J8" s="282"/>
      <c r="K8" s="282"/>
      <c r="L8" s="282"/>
      <c r="M8" s="282"/>
      <c r="N8" s="282"/>
      <c r="O8" s="282"/>
      <c r="P8" s="282"/>
      <c r="Q8" s="282"/>
      <c r="R8" s="282"/>
      <c r="S8" s="282"/>
      <c r="T8" s="282"/>
      <c r="U8" s="282"/>
      <c r="V8" s="282"/>
      <c r="W8" s="282"/>
      <c r="X8" s="282"/>
      <c r="Y8" s="282"/>
      <c r="Z8" s="282">
        <v>2016</v>
      </c>
      <c r="AA8" s="282"/>
      <c r="AB8" s="282"/>
      <c r="AC8" s="282"/>
      <c r="AD8" s="282"/>
      <c r="AE8" s="282"/>
      <c r="AF8" s="282"/>
      <c r="AG8" s="282"/>
      <c r="AH8" s="282"/>
      <c r="AI8" s="282"/>
      <c r="AJ8" s="282"/>
      <c r="AK8" s="282"/>
      <c r="AL8" s="282"/>
      <c r="AM8" s="282"/>
      <c r="AN8" s="282"/>
      <c r="AO8" s="282"/>
      <c r="AP8" s="282"/>
      <c r="AQ8" s="282">
        <v>2017</v>
      </c>
      <c r="AR8" s="282"/>
      <c r="AS8" s="282"/>
      <c r="AT8" s="282"/>
      <c r="AU8" s="282"/>
      <c r="AV8" s="282"/>
      <c r="AW8" s="282"/>
      <c r="AX8" s="282"/>
      <c r="AY8" s="282"/>
      <c r="AZ8" s="282"/>
      <c r="BA8" s="282"/>
      <c r="BB8" s="282"/>
      <c r="BC8" s="282"/>
      <c r="BD8" s="282"/>
      <c r="BE8" s="282"/>
      <c r="BF8" s="282"/>
      <c r="BG8" s="282"/>
      <c r="BH8" s="282">
        <v>2018</v>
      </c>
      <c r="BI8" s="282"/>
      <c r="BJ8" s="282"/>
      <c r="BK8" s="282"/>
      <c r="BL8" s="282"/>
      <c r="BM8" s="282"/>
      <c r="BN8" s="282"/>
      <c r="BO8" s="282"/>
      <c r="BP8" s="282"/>
      <c r="BQ8" s="282"/>
      <c r="BR8" s="282"/>
      <c r="BS8" s="282"/>
      <c r="BT8" s="282"/>
      <c r="BU8" s="282"/>
      <c r="BV8" s="282"/>
      <c r="BW8" s="282"/>
      <c r="BX8" s="305"/>
      <c r="BY8" s="301" t="s">
        <v>32</v>
      </c>
      <c r="BZ8" s="302"/>
      <c r="CA8" s="302"/>
      <c r="CB8" s="302"/>
      <c r="CC8" s="303"/>
      <c r="CD8" s="307"/>
    </row>
    <row r="9" spans="1:82" ht="51" customHeight="1" x14ac:dyDescent="0.2">
      <c r="A9" s="307"/>
      <c r="B9" s="294"/>
      <c r="C9" s="287"/>
      <c r="D9" s="287"/>
      <c r="E9" s="296"/>
      <c r="F9" s="271"/>
      <c r="G9" s="289"/>
      <c r="H9" s="271"/>
      <c r="I9" s="283" t="s">
        <v>14</v>
      </c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5"/>
      <c r="V9" s="277" t="s">
        <v>16</v>
      </c>
      <c r="W9" s="277"/>
      <c r="X9" s="277"/>
      <c r="Y9" s="277"/>
      <c r="Z9" s="292" t="s">
        <v>14</v>
      </c>
      <c r="AA9" s="292"/>
      <c r="AB9" s="292"/>
      <c r="AC9" s="292"/>
      <c r="AD9" s="292"/>
      <c r="AE9" s="292"/>
      <c r="AF9" s="292"/>
      <c r="AG9" s="292"/>
      <c r="AH9" s="292"/>
      <c r="AI9" s="292"/>
      <c r="AJ9" s="292"/>
      <c r="AK9" s="292"/>
      <c r="AL9" s="292"/>
      <c r="AM9" s="277" t="s">
        <v>36</v>
      </c>
      <c r="AN9" s="277"/>
      <c r="AO9" s="277"/>
      <c r="AP9" s="277"/>
      <c r="AQ9" s="292" t="s">
        <v>14</v>
      </c>
      <c r="AR9" s="292"/>
      <c r="AS9" s="292"/>
      <c r="AT9" s="292"/>
      <c r="AU9" s="292"/>
      <c r="AV9" s="292"/>
      <c r="AW9" s="292"/>
      <c r="AX9" s="292"/>
      <c r="AY9" s="292"/>
      <c r="AZ9" s="292"/>
      <c r="BA9" s="292"/>
      <c r="BB9" s="292"/>
      <c r="BC9" s="292"/>
      <c r="BD9" s="277" t="s">
        <v>17</v>
      </c>
      <c r="BE9" s="277"/>
      <c r="BF9" s="277"/>
      <c r="BG9" s="277"/>
      <c r="BH9" s="292" t="s">
        <v>14</v>
      </c>
      <c r="BI9" s="292"/>
      <c r="BJ9" s="292"/>
      <c r="BK9" s="292"/>
      <c r="BL9" s="292"/>
      <c r="BM9" s="292"/>
      <c r="BN9" s="292"/>
      <c r="BO9" s="292"/>
      <c r="BP9" s="292"/>
      <c r="BQ9" s="292"/>
      <c r="BR9" s="292"/>
      <c r="BS9" s="292"/>
      <c r="BT9" s="292"/>
      <c r="BU9" s="277" t="s">
        <v>17</v>
      </c>
      <c r="BV9" s="277"/>
      <c r="BW9" s="277"/>
      <c r="BX9" s="306"/>
      <c r="BY9" s="297" t="s">
        <v>15</v>
      </c>
      <c r="BZ9" s="299" t="s">
        <v>33</v>
      </c>
      <c r="CA9" s="299"/>
      <c r="CB9" s="299"/>
      <c r="CC9" s="300"/>
      <c r="CD9" s="307"/>
    </row>
    <row r="10" spans="1:82" ht="80.25" customHeight="1" x14ac:dyDescent="0.2">
      <c r="A10" s="307"/>
      <c r="B10" s="294"/>
      <c r="C10" s="287"/>
      <c r="D10" s="287"/>
      <c r="E10" s="296"/>
      <c r="F10" s="271"/>
      <c r="G10" s="289"/>
      <c r="H10" s="271"/>
      <c r="I10" s="309" t="s">
        <v>34</v>
      </c>
      <c r="J10" s="310"/>
      <c r="K10" s="310"/>
      <c r="L10" s="311"/>
      <c r="M10" s="283" t="s">
        <v>11</v>
      </c>
      <c r="N10" s="284"/>
      <c r="O10" s="284"/>
      <c r="P10" s="284"/>
      <c r="Q10" s="285"/>
      <c r="R10" s="278" t="s">
        <v>12</v>
      </c>
      <c r="S10" s="283" t="s">
        <v>13</v>
      </c>
      <c r="T10" s="284"/>
      <c r="U10" s="285"/>
      <c r="V10" s="278" t="s">
        <v>5</v>
      </c>
      <c r="W10" s="275" t="s">
        <v>6</v>
      </c>
      <c r="X10" s="275"/>
      <c r="Y10" s="276" t="s">
        <v>7</v>
      </c>
      <c r="Z10" s="292" t="s">
        <v>10</v>
      </c>
      <c r="AA10" s="292"/>
      <c r="AB10" s="292"/>
      <c r="AC10" s="292"/>
      <c r="AD10" s="283" t="s">
        <v>11</v>
      </c>
      <c r="AE10" s="284"/>
      <c r="AF10" s="284"/>
      <c r="AG10" s="284"/>
      <c r="AH10" s="285"/>
      <c r="AI10" s="278" t="s">
        <v>12</v>
      </c>
      <c r="AJ10" s="292" t="s">
        <v>13</v>
      </c>
      <c r="AK10" s="292"/>
      <c r="AL10" s="292"/>
      <c r="AM10" s="278" t="s">
        <v>5</v>
      </c>
      <c r="AN10" s="275" t="s">
        <v>6</v>
      </c>
      <c r="AO10" s="275"/>
      <c r="AP10" s="276" t="s">
        <v>7</v>
      </c>
      <c r="AQ10" s="292" t="s">
        <v>10</v>
      </c>
      <c r="AR10" s="292"/>
      <c r="AS10" s="292"/>
      <c r="AT10" s="292"/>
      <c r="AU10" s="283" t="s">
        <v>11</v>
      </c>
      <c r="AV10" s="284"/>
      <c r="AW10" s="284"/>
      <c r="AX10" s="284"/>
      <c r="AY10" s="285"/>
      <c r="AZ10" s="278" t="s">
        <v>12</v>
      </c>
      <c r="BA10" s="292" t="s">
        <v>13</v>
      </c>
      <c r="BB10" s="292"/>
      <c r="BC10" s="292"/>
      <c r="BD10" s="278" t="s">
        <v>5</v>
      </c>
      <c r="BE10" s="275" t="s">
        <v>6</v>
      </c>
      <c r="BF10" s="275"/>
      <c r="BG10" s="276" t="s">
        <v>7</v>
      </c>
      <c r="BH10" s="292" t="s">
        <v>10</v>
      </c>
      <c r="BI10" s="292"/>
      <c r="BJ10" s="292"/>
      <c r="BK10" s="292"/>
      <c r="BL10" s="283" t="s">
        <v>11</v>
      </c>
      <c r="BM10" s="284"/>
      <c r="BN10" s="284"/>
      <c r="BO10" s="284"/>
      <c r="BP10" s="285"/>
      <c r="BQ10" s="278" t="s">
        <v>12</v>
      </c>
      <c r="BR10" s="292" t="s">
        <v>13</v>
      </c>
      <c r="BS10" s="292"/>
      <c r="BT10" s="292"/>
      <c r="BU10" s="278" t="s">
        <v>5</v>
      </c>
      <c r="BV10" s="275" t="s">
        <v>6</v>
      </c>
      <c r="BW10" s="275"/>
      <c r="BX10" s="304" t="s">
        <v>7</v>
      </c>
      <c r="BY10" s="298"/>
      <c r="BZ10" s="24" t="s">
        <v>39</v>
      </c>
      <c r="CA10" s="24" t="s">
        <v>40</v>
      </c>
      <c r="CB10" s="24" t="s">
        <v>41</v>
      </c>
      <c r="CC10" s="25" t="s">
        <v>42</v>
      </c>
      <c r="CD10" s="307"/>
    </row>
    <row r="11" spans="1:82" ht="156" thickBot="1" x14ac:dyDescent="0.25">
      <c r="A11" s="307"/>
      <c r="B11" s="294"/>
      <c r="C11" s="287"/>
      <c r="D11" s="287"/>
      <c r="E11" s="296"/>
      <c r="F11" s="271"/>
      <c r="G11" s="289"/>
      <c r="H11" s="271"/>
      <c r="I11" s="7" t="s">
        <v>27</v>
      </c>
      <c r="J11" s="7" t="s">
        <v>19</v>
      </c>
      <c r="K11" s="7" t="s">
        <v>20</v>
      </c>
      <c r="L11" s="7" t="s">
        <v>21</v>
      </c>
      <c r="M11" s="7" t="s">
        <v>28</v>
      </c>
      <c r="N11" s="7" t="s">
        <v>29</v>
      </c>
      <c r="O11" s="7" t="s">
        <v>35</v>
      </c>
      <c r="P11" s="7" t="s">
        <v>30</v>
      </c>
      <c r="Q11" s="7" t="s">
        <v>23</v>
      </c>
      <c r="R11" s="278"/>
      <c r="S11" s="7" t="s">
        <v>25</v>
      </c>
      <c r="T11" s="7" t="s">
        <v>26</v>
      </c>
      <c r="U11" s="7" t="s">
        <v>24</v>
      </c>
      <c r="V11" s="278"/>
      <c r="W11" s="7" t="s">
        <v>5</v>
      </c>
      <c r="X11" s="1" t="s">
        <v>8</v>
      </c>
      <c r="Y11" s="276"/>
      <c r="Z11" s="7" t="s">
        <v>27</v>
      </c>
      <c r="AA11" s="7" t="s">
        <v>19</v>
      </c>
      <c r="AB11" s="7" t="s">
        <v>20</v>
      </c>
      <c r="AC11" s="9" t="s">
        <v>21</v>
      </c>
      <c r="AD11" s="7" t="s">
        <v>28</v>
      </c>
      <c r="AE11" s="7" t="s">
        <v>29</v>
      </c>
      <c r="AF11" s="7" t="s">
        <v>35</v>
      </c>
      <c r="AG11" s="7" t="s">
        <v>30</v>
      </c>
      <c r="AH11" s="7" t="s">
        <v>23</v>
      </c>
      <c r="AI11" s="278"/>
      <c r="AJ11" s="7" t="s">
        <v>25</v>
      </c>
      <c r="AK11" s="7" t="s">
        <v>26</v>
      </c>
      <c r="AL11" s="23" t="s">
        <v>24</v>
      </c>
      <c r="AM11" s="278"/>
      <c r="AN11" s="7" t="s">
        <v>5</v>
      </c>
      <c r="AO11" s="1" t="s">
        <v>8</v>
      </c>
      <c r="AP11" s="276"/>
      <c r="AQ11" s="7" t="s">
        <v>27</v>
      </c>
      <c r="AR11" s="7" t="s">
        <v>19</v>
      </c>
      <c r="AS11" s="7" t="s">
        <v>20</v>
      </c>
      <c r="AT11" s="7" t="s">
        <v>21</v>
      </c>
      <c r="AU11" s="7" t="s">
        <v>28</v>
      </c>
      <c r="AV11" s="7" t="s">
        <v>29</v>
      </c>
      <c r="AW11" s="7" t="s">
        <v>35</v>
      </c>
      <c r="AX11" s="7" t="s">
        <v>30</v>
      </c>
      <c r="AY11" s="7" t="s">
        <v>23</v>
      </c>
      <c r="AZ11" s="278"/>
      <c r="BA11" s="7" t="s">
        <v>25</v>
      </c>
      <c r="BB11" s="7" t="s">
        <v>26</v>
      </c>
      <c r="BC11" s="23" t="s">
        <v>24</v>
      </c>
      <c r="BD11" s="278"/>
      <c r="BE11" s="7" t="s">
        <v>5</v>
      </c>
      <c r="BF11" s="10" t="s">
        <v>8</v>
      </c>
      <c r="BG11" s="276"/>
      <c r="BH11" s="7" t="s">
        <v>27</v>
      </c>
      <c r="BI11" s="7" t="s">
        <v>19</v>
      </c>
      <c r="BJ11" s="9" t="s">
        <v>20</v>
      </c>
      <c r="BK11" s="9" t="s">
        <v>21</v>
      </c>
      <c r="BL11" s="7" t="s">
        <v>28</v>
      </c>
      <c r="BM11" s="7" t="s">
        <v>29</v>
      </c>
      <c r="BN11" s="7" t="s">
        <v>35</v>
      </c>
      <c r="BO11" s="7" t="s">
        <v>30</v>
      </c>
      <c r="BP11" s="7" t="s">
        <v>23</v>
      </c>
      <c r="BQ11" s="278"/>
      <c r="BR11" s="7" t="s">
        <v>25</v>
      </c>
      <c r="BS11" s="7" t="s">
        <v>26</v>
      </c>
      <c r="BT11" s="23" t="s">
        <v>24</v>
      </c>
      <c r="BU11" s="278"/>
      <c r="BV11" s="7" t="s">
        <v>5</v>
      </c>
      <c r="BW11" s="10" t="s">
        <v>8</v>
      </c>
      <c r="BX11" s="304"/>
      <c r="BY11" s="147"/>
      <c r="BZ11" s="148"/>
      <c r="CA11" s="148"/>
      <c r="CB11" s="148"/>
      <c r="CC11" s="149"/>
      <c r="CD11" s="307"/>
    </row>
    <row r="12" spans="1:82" ht="14.25" x14ac:dyDescent="0.2">
      <c r="B12" s="279" t="s">
        <v>44</v>
      </c>
      <c r="C12" s="280"/>
      <c r="D12" s="280"/>
      <c r="E12" s="280"/>
      <c r="F12" s="280"/>
      <c r="G12" s="280"/>
      <c r="H12" s="280"/>
      <c r="I12" s="280"/>
      <c r="J12" s="280"/>
      <c r="K12" s="280"/>
      <c r="L12" s="280"/>
      <c r="M12" s="280"/>
      <c r="N12" s="280"/>
      <c r="O12" s="280"/>
      <c r="P12" s="280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/>
      <c r="AJ12" s="280"/>
      <c r="AK12" s="280"/>
      <c r="AL12" s="280"/>
      <c r="AM12" s="280"/>
      <c r="AN12" s="280"/>
      <c r="AO12" s="280"/>
      <c r="AP12" s="280"/>
      <c r="AQ12" s="280"/>
      <c r="AR12" s="280"/>
      <c r="AS12" s="280"/>
      <c r="AT12" s="280"/>
      <c r="AU12" s="280"/>
      <c r="AV12" s="280"/>
      <c r="AW12" s="280"/>
      <c r="AX12" s="280"/>
      <c r="AY12" s="280"/>
      <c r="AZ12" s="280"/>
      <c r="BA12" s="280"/>
      <c r="BB12" s="280"/>
      <c r="BC12" s="280"/>
      <c r="BD12" s="280"/>
      <c r="BE12" s="280"/>
      <c r="BF12" s="280"/>
      <c r="BG12" s="280"/>
      <c r="BH12" s="280"/>
      <c r="BI12" s="280"/>
      <c r="BJ12" s="280"/>
      <c r="BK12" s="280"/>
      <c r="BL12" s="280"/>
      <c r="BM12" s="280"/>
      <c r="BN12" s="280"/>
      <c r="BO12" s="280"/>
      <c r="BP12" s="280"/>
      <c r="BQ12" s="280"/>
      <c r="BR12" s="280"/>
      <c r="BS12" s="280"/>
      <c r="BT12" s="281"/>
      <c r="BU12" s="21"/>
      <c r="BV12" s="21"/>
      <c r="BW12" s="21"/>
      <c r="BX12" s="128"/>
      <c r="BY12" s="150"/>
      <c r="BZ12" s="151"/>
      <c r="CA12" s="151"/>
      <c r="CB12" s="151"/>
      <c r="CC12" s="152"/>
    </row>
    <row r="13" spans="1:82" ht="12.75" x14ac:dyDescent="0.2">
      <c r="B13" s="105" t="s">
        <v>9</v>
      </c>
      <c r="C13" s="268" t="s">
        <v>114</v>
      </c>
      <c r="D13" s="268"/>
      <c r="E13" s="268"/>
      <c r="F13" s="268"/>
      <c r="G13" s="268"/>
      <c r="H13" s="268"/>
      <c r="I13" s="268"/>
      <c r="J13" s="268"/>
      <c r="K13" s="268"/>
      <c r="L13" s="268"/>
      <c r="M13" s="268"/>
      <c r="N13" s="268"/>
      <c r="O13" s="268"/>
      <c r="P13" s="268"/>
      <c r="Q13" s="268"/>
      <c r="R13" s="268"/>
      <c r="S13" s="268"/>
      <c r="T13" s="268"/>
      <c r="U13" s="268"/>
      <c r="V13" s="268"/>
      <c r="W13" s="268"/>
      <c r="X13" s="268"/>
      <c r="Y13" s="268"/>
      <c r="Z13" s="268"/>
      <c r="AA13" s="268"/>
      <c r="AB13" s="268"/>
      <c r="AC13" s="268"/>
      <c r="AD13" s="268"/>
      <c r="AE13" s="268"/>
      <c r="AF13" s="268"/>
      <c r="AG13" s="268"/>
      <c r="AH13" s="268"/>
      <c r="AI13" s="268"/>
      <c r="AJ13" s="268"/>
      <c r="AK13" s="268"/>
      <c r="AL13" s="268"/>
      <c r="AM13" s="268"/>
      <c r="AN13" s="268"/>
      <c r="AO13" s="268"/>
      <c r="AP13" s="268"/>
      <c r="AQ13" s="268"/>
      <c r="AR13" s="268"/>
      <c r="AS13" s="268"/>
      <c r="AT13" s="268"/>
      <c r="AU13" s="268"/>
      <c r="AV13" s="268"/>
      <c r="AW13" s="268"/>
      <c r="AX13" s="268"/>
      <c r="AY13" s="268"/>
      <c r="AZ13" s="268"/>
      <c r="BA13" s="268"/>
      <c r="BB13" s="268"/>
      <c r="BC13" s="268"/>
      <c r="BD13" s="268"/>
      <c r="BE13" s="268"/>
      <c r="BF13" s="268"/>
      <c r="BG13" s="268"/>
      <c r="BH13" s="268"/>
      <c r="BI13" s="268"/>
      <c r="BJ13" s="268"/>
      <c r="BK13" s="268"/>
      <c r="BL13" s="268"/>
      <c r="BM13" s="268"/>
      <c r="BN13" s="268"/>
      <c r="BO13" s="268"/>
      <c r="BP13" s="268"/>
      <c r="BQ13" s="268"/>
      <c r="BR13" s="268"/>
      <c r="BS13" s="268"/>
      <c r="BT13" s="268"/>
      <c r="BU13" s="268"/>
      <c r="BV13" s="268"/>
      <c r="BW13" s="268"/>
      <c r="BX13" s="269"/>
      <c r="BY13" s="153"/>
      <c r="BZ13" s="11"/>
      <c r="CA13" s="11"/>
      <c r="CB13" s="11"/>
      <c r="CC13" s="106"/>
    </row>
    <row r="14" spans="1:82" ht="12.75" x14ac:dyDescent="0.2">
      <c r="B14" s="105" t="s">
        <v>9</v>
      </c>
      <c r="C14" s="30" t="s">
        <v>9</v>
      </c>
      <c r="D14" s="266" t="s">
        <v>45</v>
      </c>
      <c r="E14" s="266"/>
      <c r="F14" s="266"/>
      <c r="G14" s="266"/>
      <c r="H14" s="266"/>
      <c r="I14" s="266"/>
      <c r="J14" s="266"/>
      <c r="K14" s="266"/>
      <c r="L14" s="266"/>
      <c r="M14" s="266"/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66"/>
      <c r="AD14" s="266"/>
      <c r="AE14" s="266"/>
      <c r="AF14" s="266"/>
      <c r="AG14" s="266"/>
      <c r="AH14" s="266"/>
      <c r="AI14" s="266"/>
      <c r="AJ14" s="266"/>
      <c r="AK14" s="266"/>
      <c r="AL14" s="266"/>
      <c r="AM14" s="266"/>
      <c r="AN14" s="266"/>
      <c r="AO14" s="266"/>
      <c r="AP14" s="266"/>
      <c r="AQ14" s="266"/>
      <c r="AR14" s="266"/>
      <c r="AS14" s="266"/>
      <c r="AT14" s="266"/>
      <c r="AU14" s="266"/>
      <c r="AV14" s="266"/>
      <c r="AW14" s="266"/>
      <c r="AX14" s="266"/>
      <c r="AY14" s="266"/>
      <c r="AZ14" s="266"/>
      <c r="BA14" s="266"/>
      <c r="BB14" s="266"/>
      <c r="BC14" s="266"/>
      <c r="BD14" s="266"/>
      <c r="BE14" s="266"/>
      <c r="BF14" s="266"/>
      <c r="BG14" s="266"/>
      <c r="BH14" s="266"/>
      <c r="BI14" s="266"/>
      <c r="BJ14" s="266"/>
      <c r="BK14" s="266"/>
      <c r="BL14" s="266"/>
      <c r="BM14" s="266"/>
      <c r="BN14" s="266"/>
      <c r="BO14" s="266"/>
      <c r="BP14" s="266"/>
      <c r="BQ14" s="266"/>
      <c r="BR14" s="266"/>
      <c r="BS14" s="266"/>
      <c r="BT14" s="266"/>
      <c r="BU14" s="266"/>
      <c r="BV14" s="266"/>
      <c r="BW14" s="266"/>
      <c r="BX14" s="267"/>
      <c r="BY14" s="154"/>
      <c r="BZ14" s="36"/>
      <c r="CA14" s="36"/>
      <c r="CB14" s="36"/>
      <c r="CC14" s="107"/>
    </row>
    <row r="15" spans="1:82" ht="56.25" customHeight="1" x14ac:dyDescent="0.2">
      <c r="B15" s="255" t="s">
        <v>9</v>
      </c>
      <c r="C15" s="257" t="s">
        <v>9</v>
      </c>
      <c r="D15" s="259" t="s">
        <v>9</v>
      </c>
      <c r="E15" s="194" t="s">
        <v>46</v>
      </c>
      <c r="F15" s="245" t="s">
        <v>9</v>
      </c>
      <c r="G15" s="247">
        <v>188718528</v>
      </c>
      <c r="H15" s="264" t="s">
        <v>47</v>
      </c>
      <c r="I15" s="76"/>
      <c r="J15" s="76"/>
      <c r="K15" s="76"/>
      <c r="L15" s="76"/>
      <c r="M15" s="76">
        <v>277.8</v>
      </c>
      <c r="N15" s="76"/>
      <c r="O15" s="76"/>
      <c r="P15" s="76"/>
      <c r="Q15" s="76"/>
      <c r="R15" s="76"/>
      <c r="S15" s="76"/>
      <c r="T15" s="76"/>
      <c r="U15" s="76"/>
      <c r="V15" s="76">
        <f>M15</f>
        <v>277.8</v>
      </c>
      <c r="W15" s="76">
        <v>274.3</v>
      </c>
      <c r="X15" s="76">
        <v>105.7</v>
      </c>
      <c r="Y15" s="76">
        <v>3.5</v>
      </c>
      <c r="Z15" s="76"/>
      <c r="AA15" s="76"/>
      <c r="AB15" s="76"/>
      <c r="AC15" s="76"/>
      <c r="AD15" s="76">
        <v>288</v>
      </c>
      <c r="AE15" s="76"/>
      <c r="AF15" s="76"/>
      <c r="AG15" s="76"/>
      <c r="AH15" s="76"/>
      <c r="AI15" s="76"/>
      <c r="AJ15" s="76"/>
      <c r="AK15" s="76"/>
      <c r="AL15" s="76"/>
      <c r="AM15" s="76">
        <f>AD15</f>
        <v>288</v>
      </c>
      <c r="AN15" s="76">
        <v>284.5</v>
      </c>
      <c r="AO15" s="76">
        <v>106.7</v>
      </c>
      <c r="AP15" s="76">
        <v>3.5</v>
      </c>
      <c r="AQ15" s="95"/>
      <c r="AR15" s="95"/>
      <c r="AS15" s="77"/>
      <c r="AT15" s="77"/>
      <c r="AU15" s="77">
        <v>294.10000000000002</v>
      </c>
      <c r="AV15" s="77"/>
      <c r="AW15" s="77"/>
      <c r="AX15" s="77"/>
      <c r="AY15" s="77"/>
      <c r="AZ15" s="77"/>
      <c r="BA15" s="77"/>
      <c r="BB15" s="77"/>
      <c r="BC15" s="77"/>
      <c r="BD15" s="77">
        <f>AU15</f>
        <v>294.10000000000002</v>
      </c>
      <c r="BE15" s="95">
        <f>AU15</f>
        <v>294.10000000000002</v>
      </c>
      <c r="BF15" s="95">
        <v>112</v>
      </c>
      <c r="BG15" s="95">
        <v>2.9</v>
      </c>
      <c r="BH15" s="95"/>
      <c r="BI15" s="77"/>
      <c r="BJ15" s="77"/>
      <c r="BK15" s="77"/>
      <c r="BL15" s="77">
        <v>294.10000000000002</v>
      </c>
      <c r="BM15" s="77"/>
      <c r="BN15" s="77"/>
      <c r="BO15" s="77"/>
      <c r="BP15" s="77"/>
      <c r="BQ15" s="77"/>
      <c r="BR15" s="77"/>
      <c r="BS15" s="77"/>
      <c r="BT15" s="77"/>
      <c r="BU15" s="72">
        <f>BL15</f>
        <v>294.10000000000002</v>
      </c>
      <c r="BV15" s="77">
        <v>291.2</v>
      </c>
      <c r="BW15" s="77">
        <v>112</v>
      </c>
      <c r="BX15" s="129">
        <v>2.9</v>
      </c>
      <c r="BY15" s="272" t="s">
        <v>48</v>
      </c>
      <c r="BZ15" s="223">
        <v>98</v>
      </c>
      <c r="CA15" s="223">
        <v>101</v>
      </c>
      <c r="CB15" s="223">
        <v>105</v>
      </c>
      <c r="CC15" s="218">
        <v>102</v>
      </c>
    </row>
    <row r="16" spans="1:82" ht="85.9" customHeight="1" x14ac:dyDescent="0.2">
      <c r="B16" s="256"/>
      <c r="C16" s="258"/>
      <c r="D16" s="260"/>
      <c r="E16" s="70" t="s">
        <v>49</v>
      </c>
      <c r="F16" s="246"/>
      <c r="G16" s="248"/>
      <c r="H16" s="265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77"/>
      <c r="BQ16" s="77"/>
      <c r="BR16" s="77"/>
      <c r="BS16" s="77"/>
      <c r="BT16" s="77"/>
      <c r="BU16" s="72"/>
      <c r="BV16" s="77"/>
      <c r="BW16" s="77"/>
      <c r="BX16" s="129"/>
      <c r="BY16" s="273"/>
      <c r="BZ16" s="224"/>
      <c r="CA16" s="224"/>
      <c r="CB16" s="224"/>
      <c r="CC16" s="219"/>
    </row>
    <row r="17" spans="2:81" ht="51" x14ac:dyDescent="0.2">
      <c r="B17" s="255" t="s">
        <v>9</v>
      </c>
      <c r="C17" s="257" t="s">
        <v>9</v>
      </c>
      <c r="D17" s="259" t="s">
        <v>43</v>
      </c>
      <c r="E17" s="195" t="s">
        <v>137</v>
      </c>
      <c r="F17" s="245" t="s">
        <v>9</v>
      </c>
      <c r="G17" s="247">
        <v>188718528</v>
      </c>
      <c r="H17" s="264" t="s">
        <v>47</v>
      </c>
      <c r="I17" s="76"/>
      <c r="J17" s="76"/>
      <c r="K17" s="76"/>
      <c r="L17" s="76"/>
      <c r="M17" s="76">
        <v>1530.5</v>
      </c>
      <c r="N17" s="76"/>
      <c r="O17" s="76"/>
      <c r="P17" s="76"/>
      <c r="Q17" s="76"/>
      <c r="R17" s="76"/>
      <c r="S17" s="76"/>
      <c r="T17" s="76"/>
      <c r="U17" s="76"/>
      <c r="V17" s="76">
        <f>M17</f>
        <v>1530.5</v>
      </c>
      <c r="W17" s="76">
        <v>1454.8</v>
      </c>
      <c r="X17" s="76">
        <v>833.5</v>
      </c>
      <c r="Y17" s="76">
        <v>75.8</v>
      </c>
      <c r="Z17" s="76"/>
      <c r="AA17" s="76"/>
      <c r="AB17" s="76"/>
      <c r="AC17" s="76"/>
      <c r="AD17" s="76">
        <v>1585.5</v>
      </c>
      <c r="AE17" s="76">
        <v>9.6999999999999993</v>
      </c>
      <c r="AF17" s="76"/>
      <c r="AG17" s="76"/>
      <c r="AH17" s="76"/>
      <c r="AI17" s="76"/>
      <c r="AJ17" s="76"/>
      <c r="AK17" s="76"/>
      <c r="AL17" s="76"/>
      <c r="AM17" s="76">
        <f>AD17+AE17</f>
        <v>1595.2</v>
      </c>
      <c r="AN17" s="76">
        <v>1494.5</v>
      </c>
      <c r="AO17" s="76">
        <v>859.3</v>
      </c>
      <c r="AP17" s="76">
        <v>100.7</v>
      </c>
      <c r="AQ17" s="77"/>
      <c r="AR17" s="77"/>
      <c r="AS17" s="77"/>
      <c r="AT17" s="77"/>
      <c r="AU17" s="77">
        <v>1503.1</v>
      </c>
      <c r="AV17" s="77"/>
      <c r="AW17" s="77"/>
      <c r="AX17" s="77"/>
      <c r="AY17" s="77"/>
      <c r="AZ17" s="77"/>
      <c r="BA17" s="77"/>
      <c r="BB17" s="77"/>
      <c r="BC17" s="77"/>
      <c r="BD17" s="77">
        <f>AU17</f>
        <v>1503.1</v>
      </c>
      <c r="BE17" s="77">
        <v>1462.6</v>
      </c>
      <c r="BF17" s="77">
        <v>810.5</v>
      </c>
      <c r="BG17" s="77">
        <v>40.5</v>
      </c>
      <c r="BH17" s="77"/>
      <c r="BI17" s="77"/>
      <c r="BJ17" s="77"/>
      <c r="BK17" s="77"/>
      <c r="BL17" s="77">
        <v>1508.6</v>
      </c>
      <c r="BM17" s="77"/>
      <c r="BN17" s="77"/>
      <c r="BO17" s="77"/>
      <c r="BP17" s="77"/>
      <c r="BQ17" s="77"/>
      <c r="BR17" s="77"/>
      <c r="BS17" s="77"/>
      <c r="BT17" s="77"/>
      <c r="BU17" s="72">
        <f>BL17</f>
        <v>1508.6</v>
      </c>
      <c r="BV17" s="77">
        <v>1468.1</v>
      </c>
      <c r="BW17" s="77">
        <v>814.7</v>
      </c>
      <c r="BX17" s="129">
        <v>40.5</v>
      </c>
      <c r="BY17" s="274"/>
      <c r="BZ17" s="225"/>
      <c r="CA17" s="225"/>
      <c r="CB17" s="225"/>
      <c r="CC17" s="220"/>
    </row>
    <row r="18" spans="2:81" ht="134.44999999999999" customHeight="1" x14ac:dyDescent="0.2">
      <c r="B18" s="256"/>
      <c r="C18" s="258"/>
      <c r="D18" s="260"/>
      <c r="E18" s="70" t="s">
        <v>110</v>
      </c>
      <c r="F18" s="246"/>
      <c r="G18" s="248"/>
      <c r="H18" s="265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77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77"/>
      <c r="BT18" s="77"/>
      <c r="BU18" s="72"/>
      <c r="BV18" s="72"/>
      <c r="BW18" s="72"/>
      <c r="BX18" s="130"/>
      <c r="BY18" s="161" t="s">
        <v>50</v>
      </c>
      <c r="BZ18" s="178" t="s">
        <v>51</v>
      </c>
      <c r="CA18" s="178" t="s">
        <v>51</v>
      </c>
      <c r="CB18" s="178" t="s">
        <v>51</v>
      </c>
      <c r="CC18" s="179" t="s">
        <v>51</v>
      </c>
    </row>
    <row r="19" spans="2:81" ht="132.75" customHeight="1" x14ac:dyDescent="0.2">
      <c r="B19" s="105" t="s">
        <v>9</v>
      </c>
      <c r="C19" s="30" t="s">
        <v>9</v>
      </c>
      <c r="D19" s="68" t="s">
        <v>52</v>
      </c>
      <c r="E19" s="196" t="s">
        <v>109</v>
      </c>
      <c r="F19" s="71" t="s">
        <v>9</v>
      </c>
      <c r="G19" s="83">
        <v>188718528</v>
      </c>
      <c r="H19" s="182" t="s">
        <v>47</v>
      </c>
      <c r="I19" s="77"/>
      <c r="J19" s="77"/>
      <c r="K19" s="77"/>
      <c r="L19" s="77"/>
      <c r="M19" s="77">
        <v>17.399999999999999</v>
      </c>
      <c r="N19" s="77"/>
      <c r="O19" s="77"/>
      <c r="P19" s="77"/>
      <c r="Q19" s="77"/>
      <c r="R19" s="77"/>
      <c r="S19" s="77"/>
      <c r="T19" s="77"/>
      <c r="U19" s="77"/>
      <c r="V19" s="77">
        <f>M19</f>
        <v>17.399999999999999</v>
      </c>
      <c r="W19" s="77">
        <f>M19</f>
        <v>17.399999999999999</v>
      </c>
      <c r="X19" s="77">
        <v>0</v>
      </c>
      <c r="Y19" s="77">
        <f>Q19</f>
        <v>0</v>
      </c>
      <c r="Z19" s="76"/>
      <c r="AA19" s="76"/>
      <c r="AB19" s="76"/>
      <c r="AC19" s="76"/>
      <c r="AD19" s="76">
        <v>11.5</v>
      </c>
      <c r="AE19" s="76"/>
      <c r="AF19" s="76"/>
      <c r="AG19" s="76"/>
      <c r="AH19" s="76"/>
      <c r="AI19" s="76"/>
      <c r="AJ19" s="76"/>
      <c r="AK19" s="76"/>
      <c r="AL19" s="76"/>
      <c r="AM19" s="76">
        <f>AD19</f>
        <v>11.5</v>
      </c>
      <c r="AN19" s="76">
        <f>AD19</f>
        <v>11.5</v>
      </c>
      <c r="AO19" s="76">
        <v>0</v>
      </c>
      <c r="AP19" s="76">
        <v>0</v>
      </c>
      <c r="AQ19" s="77"/>
      <c r="AR19" s="77"/>
      <c r="AS19" s="77"/>
      <c r="AT19" s="77"/>
      <c r="AU19" s="77">
        <v>11.5</v>
      </c>
      <c r="AV19" s="77"/>
      <c r="AW19" s="77"/>
      <c r="AX19" s="77"/>
      <c r="AY19" s="77"/>
      <c r="AZ19" s="77"/>
      <c r="BA19" s="77"/>
      <c r="BB19" s="77"/>
      <c r="BC19" s="77"/>
      <c r="BD19" s="77">
        <v>11.5</v>
      </c>
      <c r="BE19" s="77">
        <v>11.5</v>
      </c>
      <c r="BF19" s="77">
        <v>0</v>
      </c>
      <c r="BG19" s="77">
        <v>0</v>
      </c>
      <c r="BH19" s="77"/>
      <c r="BI19" s="77"/>
      <c r="BJ19" s="77"/>
      <c r="BK19" s="77"/>
      <c r="BL19" s="77">
        <v>17.399999999999999</v>
      </c>
      <c r="BM19" s="77"/>
      <c r="BN19" s="77"/>
      <c r="BO19" s="77"/>
      <c r="BP19" s="77"/>
      <c r="BQ19" s="77"/>
      <c r="BR19" s="77"/>
      <c r="BS19" s="77"/>
      <c r="BT19" s="77"/>
      <c r="BU19" s="77">
        <f>BL19</f>
        <v>17.399999999999999</v>
      </c>
      <c r="BV19" s="77">
        <f>BL19</f>
        <v>17.399999999999999</v>
      </c>
      <c r="BW19" s="77">
        <v>0</v>
      </c>
      <c r="BX19" s="129">
        <v>0</v>
      </c>
      <c r="BY19" s="186" t="s">
        <v>132</v>
      </c>
      <c r="BZ19" s="187"/>
      <c r="CA19" s="188">
        <v>1</v>
      </c>
      <c r="CB19" s="188">
        <v>1</v>
      </c>
      <c r="CC19" s="189">
        <v>1</v>
      </c>
    </row>
    <row r="20" spans="2:81" ht="68.45" customHeight="1" x14ac:dyDescent="0.2">
      <c r="B20" s="261" t="s">
        <v>9</v>
      </c>
      <c r="C20" s="262" t="s">
        <v>9</v>
      </c>
      <c r="D20" s="263" t="s">
        <v>53</v>
      </c>
      <c r="E20" s="242" t="s">
        <v>113</v>
      </c>
      <c r="F20" s="244" t="s">
        <v>9</v>
      </c>
      <c r="G20" s="240">
        <v>188718528</v>
      </c>
      <c r="H20" s="251" t="s">
        <v>139</v>
      </c>
      <c r="I20" s="77"/>
      <c r="J20" s="77"/>
      <c r="K20" s="77"/>
      <c r="L20" s="77"/>
      <c r="M20" s="77">
        <v>7.5</v>
      </c>
      <c r="N20" s="77"/>
      <c r="O20" s="77"/>
      <c r="P20" s="77"/>
      <c r="Q20" s="77"/>
      <c r="R20" s="77"/>
      <c r="S20" s="77"/>
      <c r="T20" s="77"/>
      <c r="U20" s="77"/>
      <c r="V20" s="77">
        <f>M20</f>
        <v>7.5</v>
      </c>
      <c r="W20" s="77">
        <f>M20</f>
        <v>7.5</v>
      </c>
      <c r="X20" s="77">
        <v>3.6</v>
      </c>
      <c r="Y20" s="77">
        <f>Q20</f>
        <v>0</v>
      </c>
      <c r="Z20" s="76"/>
      <c r="AA20" s="76"/>
      <c r="AB20" s="76"/>
      <c r="AC20" s="76"/>
      <c r="AD20" s="76">
        <v>8.6</v>
      </c>
      <c r="AE20" s="76"/>
      <c r="AF20" s="76"/>
      <c r="AG20" s="76"/>
      <c r="AH20" s="76"/>
      <c r="AI20" s="76"/>
      <c r="AJ20" s="76"/>
      <c r="AK20" s="76"/>
      <c r="AL20" s="76"/>
      <c r="AM20" s="76">
        <f>AD20</f>
        <v>8.6</v>
      </c>
      <c r="AN20" s="76">
        <f>AD20</f>
        <v>8.6</v>
      </c>
      <c r="AO20" s="76">
        <v>2</v>
      </c>
      <c r="AP20" s="76">
        <v>0</v>
      </c>
      <c r="AQ20" s="77"/>
      <c r="AR20" s="77"/>
      <c r="AS20" s="77"/>
      <c r="AT20" s="77"/>
      <c r="AU20" s="77">
        <v>8.6</v>
      </c>
      <c r="AV20" s="77"/>
      <c r="AW20" s="77"/>
      <c r="AX20" s="77"/>
      <c r="AY20" s="77"/>
      <c r="AZ20" s="77"/>
      <c r="BA20" s="77"/>
      <c r="BB20" s="77"/>
      <c r="BC20" s="77"/>
      <c r="BD20" s="77">
        <v>8.6</v>
      </c>
      <c r="BE20" s="77">
        <v>8.6</v>
      </c>
      <c r="BF20" s="77">
        <v>2</v>
      </c>
      <c r="BG20" s="77">
        <v>0</v>
      </c>
      <c r="BH20" s="77"/>
      <c r="BI20" s="77"/>
      <c r="BJ20" s="77"/>
      <c r="BK20" s="77"/>
      <c r="BL20" s="77">
        <v>7.5</v>
      </c>
      <c r="BM20" s="77"/>
      <c r="BN20" s="77"/>
      <c r="BO20" s="77"/>
      <c r="BP20" s="77"/>
      <c r="BQ20" s="77"/>
      <c r="BR20" s="77"/>
      <c r="BS20" s="77"/>
      <c r="BT20" s="77"/>
      <c r="BU20" s="77">
        <f>7.5</f>
        <v>7.5</v>
      </c>
      <c r="BV20" s="77">
        <v>7.5</v>
      </c>
      <c r="BW20" s="77">
        <v>0</v>
      </c>
      <c r="BX20" s="129">
        <v>0</v>
      </c>
      <c r="BY20" s="190" t="s">
        <v>120</v>
      </c>
      <c r="BZ20" s="191"/>
      <c r="CA20" s="181">
        <v>3</v>
      </c>
      <c r="CB20" s="181">
        <v>2</v>
      </c>
      <c r="CC20" s="192">
        <v>2</v>
      </c>
    </row>
    <row r="21" spans="2:81" ht="155.25" customHeight="1" x14ac:dyDescent="0.2">
      <c r="B21" s="261"/>
      <c r="C21" s="262"/>
      <c r="D21" s="263"/>
      <c r="E21" s="243"/>
      <c r="F21" s="244"/>
      <c r="G21" s="240"/>
      <c r="H21" s="251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T21" s="77"/>
      <c r="BU21" s="77"/>
      <c r="BV21" s="77"/>
      <c r="BW21" s="77"/>
      <c r="BX21" s="129"/>
      <c r="BY21" s="190" t="s">
        <v>121</v>
      </c>
      <c r="BZ21" s="191"/>
      <c r="CA21" s="181" t="s">
        <v>128</v>
      </c>
      <c r="CB21" s="181" t="s">
        <v>133</v>
      </c>
      <c r="CC21" s="192" t="s">
        <v>134</v>
      </c>
    </row>
    <row r="22" spans="2:81" ht="142.5" customHeight="1" x14ac:dyDescent="0.2">
      <c r="B22" s="105" t="s">
        <v>9</v>
      </c>
      <c r="C22" s="30" t="s">
        <v>9</v>
      </c>
      <c r="D22" s="68" t="s">
        <v>54</v>
      </c>
      <c r="E22" s="197" t="s">
        <v>68</v>
      </c>
      <c r="F22" s="71" t="s">
        <v>9</v>
      </c>
      <c r="G22" s="84">
        <v>188718528</v>
      </c>
      <c r="H22" s="182" t="s">
        <v>89</v>
      </c>
      <c r="I22" s="77"/>
      <c r="J22" s="77"/>
      <c r="K22" s="77"/>
      <c r="L22" s="77"/>
      <c r="M22" s="77">
        <v>2.8</v>
      </c>
      <c r="N22" s="77"/>
      <c r="O22" s="77"/>
      <c r="P22" s="77"/>
      <c r="Q22" s="77"/>
      <c r="R22" s="77"/>
      <c r="S22" s="77"/>
      <c r="T22" s="77"/>
      <c r="U22" s="77"/>
      <c r="V22" s="77">
        <f>M22</f>
        <v>2.8</v>
      </c>
      <c r="W22" s="77">
        <f>2.8</f>
        <v>2.8</v>
      </c>
      <c r="X22" s="77">
        <v>2.2000000000000002</v>
      </c>
      <c r="Y22" s="77">
        <f>Q22</f>
        <v>0</v>
      </c>
      <c r="Z22" s="76"/>
      <c r="AA22" s="76"/>
      <c r="AB22" s="76"/>
      <c r="AC22" s="76"/>
      <c r="AD22" s="76">
        <v>2.9</v>
      </c>
      <c r="AE22" s="108"/>
      <c r="AF22" s="76"/>
      <c r="AG22" s="76"/>
      <c r="AH22" s="76"/>
      <c r="AI22" s="76"/>
      <c r="AJ22" s="76"/>
      <c r="AK22" s="76"/>
      <c r="AL22" s="76"/>
      <c r="AM22" s="76">
        <v>2.9</v>
      </c>
      <c r="AN22" s="76">
        <v>2.9</v>
      </c>
      <c r="AO22" s="76">
        <v>2.2000000000000002</v>
      </c>
      <c r="AP22" s="76">
        <v>0</v>
      </c>
      <c r="AQ22" s="77"/>
      <c r="AR22" s="77"/>
      <c r="AS22" s="77"/>
      <c r="AT22" s="77"/>
      <c r="AU22" s="77">
        <v>2.8</v>
      </c>
      <c r="AV22" s="77"/>
      <c r="AW22" s="77"/>
      <c r="AX22" s="77"/>
      <c r="AY22" s="77"/>
      <c r="AZ22" s="77"/>
      <c r="BA22" s="77"/>
      <c r="BB22" s="77"/>
      <c r="BC22" s="77"/>
      <c r="BD22" s="77">
        <v>2.8</v>
      </c>
      <c r="BE22" s="77">
        <v>2.8</v>
      </c>
      <c r="BF22" s="77">
        <v>2.2000000000000002</v>
      </c>
      <c r="BG22" s="77">
        <v>0</v>
      </c>
      <c r="BH22" s="77"/>
      <c r="BI22" s="77"/>
      <c r="BJ22" s="77"/>
      <c r="BK22" s="77"/>
      <c r="BL22" s="77">
        <v>2.8</v>
      </c>
      <c r="BM22" s="77"/>
      <c r="BN22" s="77"/>
      <c r="BO22" s="77"/>
      <c r="BP22" s="77"/>
      <c r="BQ22" s="77"/>
      <c r="BR22" s="77"/>
      <c r="BS22" s="77"/>
      <c r="BT22" s="77"/>
      <c r="BU22" s="72">
        <f>BL22</f>
        <v>2.8</v>
      </c>
      <c r="BV22" s="72">
        <f>BL22</f>
        <v>2.8</v>
      </c>
      <c r="BW22" s="72">
        <v>2.2000000000000002</v>
      </c>
      <c r="BX22" s="130">
        <v>0</v>
      </c>
      <c r="BY22" s="193" t="s">
        <v>122</v>
      </c>
      <c r="BZ22" s="191"/>
      <c r="CA22" s="181">
        <v>4</v>
      </c>
      <c r="CB22" s="181">
        <v>3</v>
      </c>
      <c r="CC22" s="192">
        <v>3</v>
      </c>
    </row>
    <row r="23" spans="2:81" ht="72.599999999999994" customHeight="1" x14ac:dyDescent="0.2">
      <c r="B23" s="105" t="s">
        <v>9</v>
      </c>
      <c r="C23" s="30" t="s">
        <v>9</v>
      </c>
      <c r="D23" s="68" t="s">
        <v>55</v>
      </c>
      <c r="E23" s="196" t="s">
        <v>104</v>
      </c>
      <c r="F23" s="71" t="s">
        <v>9</v>
      </c>
      <c r="G23" s="83">
        <v>188718528</v>
      </c>
      <c r="H23" s="182" t="s">
        <v>47</v>
      </c>
      <c r="I23" s="76"/>
      <c r="J23" s="76"/>
      <c r="K23" s="76"/>
      <c r="L23" s="76"/>
      <c r="M23" s="76">
        <v>135.30000000000001</v>
      </c>
      <c r="N23" s="76"/>
      <c r="O23" s="76"/>
      <c r="P23" s="76"/>
      <c r="Q23" s="76"/>
      <c r="R23" s="76"/>
      <c r="S23" s="76"/>
      <c r="T23" s="76"/>
      <c r="U23" s="76"/>
      <c r="V23" s="76">
        <f>M23</f>
        <v>135.30000000000001</v>
      </c>
      <c r="W23" s="76">
        <f>M23</f>
        <v>135.30000000000001</v>
      </c>
      <c r="X23" s="76">
        <v>0</v>
      </c>
      <c r="Y23" s="76">
        <v>0</v>
      </c>
      <c r="Z23" s="76"/>
      <c r="AA23" s="76"/>
      <c r="AB23" s="76"/>
      <c r="AC23" s="76"/>
      <c r="AD23" s="76"/>
      <c r="AE23" s="76"/>
      <c r="AF23" s="76"/>
      <c r="AG23" s="76"/>
      <c r="AH23" s="76">
        <v>152.30000000000001</v>
      </c>
      <c r="AI23" s="76"/>
      <c r="AJ23" s="76"/>
      <c r="AK23" s="76"/>
      <c r="AL23" s="76"/>
      <c r="AM23" s="76">
        <f>AH23</f>
        <v>152.30000000000001</v>
      </c>
      <c r="AN23" s="76">
        <f>AH23</f>
        <v>152.30000000000001</v>
      </c>
      <c r="AO23" s="76">
        <v>0</v>
      </c>
      <c r="AP23" s="76">
        <v>0</v>
      </c>
      <c r="AQ23" s="77"/>
      <c r="AR23" s="77"/>
      <c r="AS23" s="77"/>
      <c r="AT23" s="77"/>
      <c r="AU23" s="77">
        <v>237</v>
      </c>
      <c r="AV23" s="77"/>
      <c r="AW23" s="77"/>
      <c r="AX23" s="77"/>
      <c r="AY23" s="77"/>
      <c r="AZ23" s="77"/>
      <c r="BA23" s="77"/>
      <c r="BB23" s="77"/>
      <c r="BC23" s="77"/>
      <c r="BD23" s="77">
        <f>AU23</f>
        <v>237</v>
      </c>
      <c r="BE23" s="77">
        <f>BD23</f>
        <v>237</v>
      </c>
      <c r="BF23" s="77">
        <v>0</v>
      </c>
      <c r="BG23" s="77">
        <v>0</v>
      </c>
      <c r="BH23" s="77"/>
      <c r="BI23" s="77"/>
      <c r="BJ23" s="77"/>
      <c r="BK23" s="77"/>
      <c r="BL23" s="77">
        <v>234</v>
      </c>
      <c r="BM23" s="77"/>
      <c r="BN23" s="77"/>
      <c r="BO23" s="77"/>
      <c r="BP23" s="77"/>
      <c r="BQ23" s="77"/>
      <c r="BR23" s="77"/>
      <c r="BS23" s="77"/>
      <c r="BT23" s="77"/>
      <c r="BU23" s="77">
        <f>BL23</f>
        <v>234</v>
      </c>
      <c r="BV23" s="77">
        <f>BL23</f>
        <v>234</v>
      </c>
      <c r="BW23" s="77">
        <v>0</v>
      </c>
      <c r="BX23" s="129">
        <v>0</v>
      </c>
      <c r="BY23" s="190" t="s">
        <v>123</v>
      </c>
      <c r="BZ23" s="191"/>
      <c r="CA23" s="181">
        <v>1</v>
      </c>
      <c r="CB23" s="181">
        <v>1</v>
      </c>
      <c r="CC23" s="192">
        <v>1</v>
      </c>
    </row>
    <row r="24" spans="2:81" ht="58.9" customHeight="1" x14ac:dyDescent="0.2">
      <c r="B24" s="105" t="s">
        <v>9</v>
      </c>
      <c r="C24" s="30" t="s">
        <v>9</v>
      </c>
      <c r="D24" s="68" t="s">
        <v>56</v>
      </c>
      <c r="E24" s="196" t="s">
        <v>105</v>
      </c>
      <c r="F24" s="71" t="s">
        <v>9</v>
      </c>
      <c r="G24" s="83">
        <v>188718528</v>
      </c>
      <c r="H24" s="182" t="s">
        <v>47</v>
      </c>
      <c r="I24" s="76"/>
      <c r="J24" s="76"/>
      <c r="K24" s="76"/>
      <c r="L24" s="76"/>
      <c r="M24" s="76">
        <v>10.1</v>
      </c>
      <c r="N24" s="76"/>
      <c r="O24" s="76"/>
      <c r="P24" s="76"/>
      <c r="Q24" s="76"/>
      <c r="R24" s="76"/>
      <c r="S24" s="76"/>
      <c r="T24" s="76"/>
      <c r="U24" s="76"/>
      <c r="V24" s="76">
        <f>M24</f>
        <v>10.1</v>
      </c>
      <c r="W24" s="76">
        <f>M24</f>
        <v>10.1</v>
      </c>
      <c r="X24" s="76">
        <v>0</v>
      </c>
      <c r="Y24" s="76">
        <v>0</v>
      </c>
      <c r="Z24" s="76"/>
      <c r="AA24" s="76"/>
      <c r="AB24" s="76"/>
      <c r="AC24" s="76"/>
      <c r="AD24" s="76"/>
      <c r="AE24" s="76"/>
      <c r="AF24" s="76"/>
      <c r="AG24" s="76"/>
      <c r="AH24" s="76">
        <v>9.8000000000000007</v>
      </c>
      <c r="AI24" s="76"/>
      <c r="AJ24" s="76"/>
      <c r="AK24" s="76"/>
      <c r="AL24" s="76"/>
      <c r="AM24" s="76">
        <f>AH24</f>
        <v>9.8000000000000007</v>
      </c>
      <c r="AN24" s="76">
        <f>AH24</f>
        <v>9.8000000000000007</v>
      </c>
      <c r="AO24" s="76">
        <v>0</v>
      </c>
      <c r="AP24" s="76">
        <v>0</v>
      </c>
      <c r="AQ24" s="77"/>
      <c r="AR24" s="77"/>
      <c r="AS24" s="77"/>
      <c r="AT24" s="77"/>
      <c r="AU24" s="77">
        <v>9.5</v>
      </c>
      <c r="AV24" s="77"/>
      <c r="AW24" s="77"/>
      <c r="AX24" s="77"/>
      <c r="AY24" s="77"/>
      <c r="AZ24" s="77"/>
      <c r="BA24" s="77"/>
      <c r="BB24" s="77"/>
      <c r="BC24" s="77"/>
      <c r="BD24" s="77">
        <f>9.5</f>
        <v>9.5</v>
      </c>
      <c r="BE24" s="77">
        <f>BD24</f>
        <v>9.5</v>
      </c>
      <c r="BF24" s="77">
        <v>0</v>
      </c>
      <c r="BG24" s="77">
        <v>0</v>
      </c>
      <c r="BH24" s="77"/>
      <c r="BI24" s="77"/>
      <c r="BJ24" s="77"/>
      <c r="BK24" s="77"/>
      <c r="BL24" s="77">
        <v>9.5</v>
      </c>
      <c r="BM24" s="77"/>
      <c r="BN24" s="77"/>
      <c r="BO24" s="77"/>
      <c r="BP24" s="77"/>
      <c r="BQ24" s="77"/>
      <c r="BR24" s="77"/>
      <c r="BS24" s="77"/>
      <c r="BT24" s="77"/>
      <c r="BU24" s="77">
        <v>9.5</v>
      </c>
      <c r="BV24" s="77">
        <v>9.5</v>
      </c>
      <c r="BW24" s="77">
        <v>0</v>
      </c>
      <c r="BX24" s="129">
        <v>0</v>
      </c>
      <c r="BY24" s="190" t="s">
        <v>124</v>
      </c>
      <c r="BZ24" s="191"/>
      <c r="CA24" s="181">
        <v>10</v>
      </c>
      <c r="CB24" s="181">
        <v>2</v>
      </c>
      <c r="CC24" s="192">
        <v>2</v>
      </c>
    </row>
    <row r="25" spans="2:81" ht="91.15" customHeight="1" x14ac:dyDescent="0.2">
      <c r="B25" s="105" t="s">
        <v>9</v>
      </c>
      <c r="C25" s="30" t="s">
        <v>9</v>
      </c>
      <c r="D25" s="68" t="s">
        <v>58</v>
      </c>
      <c r="E25" s="196" t="s">
        <v>57</v>
      </c>
      <c r="F25" s="71" t="s">
        <v>9</v>
      </c>
      <c r="G25" s="83">
        <v>188718528</v>
      </c>
      <c r="H25" s="182" t="s">
        <v>89</v>
      </c>
      <c r="I25" s="77"/>
      <c r="J25" s="77"/>
      <c r="K25" s="77"/>
      <c r="L25" s="77"/>
      <c r="M25" s="77">
        <v>0.8</v>
      </c>
      <c r="N25" s="77"/>
      <c r="O25" s="77"/>
      <c r="P25" s="77"/>
      <c r="Q25" s="77"/>
      <c r="R25" s="77"/>
      <c r="S25" s="77"/>
      <c r="T25" s="77"/>
      <c r="U25" s="77"/>
      <c r="V25" s="77">
        <f>M25</f>
        <v>0.8</v>
      </c>
      <c r="W25" s="77">
        <f>M25</f>
        <v>0.8</v>
      </c>
      <c r="X25" s="77">
        <v>0</v>
      </c>
      <c r="Y25" s="77">
        <v>0</v>
      </c>
      <c r="Z25" s="77"/>
      <c r="AA25" s="76"/>
      <c r="AB25" s="76"/>
      <c r="AC25" s="76"/>
      <c r="AD25" s="76"/>
      <c r="AE25" s="76"/>
      <c r="AF25" s="76"/>
      <c r="AG25" s="76"/>
      <c r="AH25" s="76">
        <v>0.9</v>
      </c>
      <c r="AI25" s="76"/>
      <c r="AJ25" s="76"/>
      <c r="AK25" s="76"/>
      <c r="AL25" s="76"/>
      <c r="AM25" s="76">
        <f>AH25</f>
        <v>0.9</v>
      </c>
      <c r="AN25" s="76">
        <f>AM25</f>
        <v>0.9</v>
      </c>
      <c r="AO25" s="76">
        <v>0</v>
      </c>
      <c r="AP25" s="76">
        <v>0</v>
      </c>
      <c r="AQ25" s="77"/>
      <c r="AR25" s="77"/>
      <c r="AS25" s="77"/>
      <c r="AT25" s="77"/>
      <c r="AU25" s="77">
        <v>0.8</v>
      </c>
      <c r="AV25" s="77"/>
      <c r="AW25" s="77"/>
      <c r="AX25" s="77"/>
      <c r="AY25" s="77"/>
      <c r="AZ25" s="77"/>
      <c r="BA25" s="77"/>
      <c r="BB25" s="77"/>
      <c r="BC25" s="77"/>
      <c r="BD25" s="77">
        <f>AU25</f>
        <v>0.8</v>
      </c>
      <c r="BE25" s="77">
        <v>0.8</v>
      </c>
      <c r="BF25" s="77">
        <v>0</v>
      </c>
      <c r="BG25" s="77">
        <v>0</v>
      </c>
      <c r="BH25" s="77"/>
      <c r="BI25" s="77"/>
      <c r="BJ25" s="77"/>
      <c r="BK25" s="77"/>
      <c r="BL25" s="77">
        <v>0.9</v>
      </c>
      <c r="BM25" s="77"/>
      <c r="BN25" s="77"/>
      <c r="BO25" s="77"/>
      <c r="BP25" s="77"/>
      <c r="BQ25" s="77"/>
      <c r="BR25" s="77"/>
      <c r="BS25" s="77"/>
      <c r="BT25" s="77"/>
      <c r="BU25" s="72">
        <f>BL25</f>
        <v>0.9</v>
      </c>
      <c r="BV25" s="72">
        <v>0.9</v>
      </c>
      <c r="BW25" s="72">
        <v>0</v>
      </c>
      <c r="BX25" s="130">
        <v>0</v>
      </c>
      <c r="BY25" s="190" t="s">
        <v>125</v>
      </c>
      <c r="BZ25" s="191"/>
      <c r="CA25" s="181">
        <v>1</v>
      </c>
      <c r="CB25" s="181">
        <v>1</v>
      </c>
      <c r="CC25" s="192">
        <v>1</v>
      </c>
    </row>
    <row r="26" spans="2:81" ht="124.15" customHeight="1" x14ac:dyDescent="0.2">
      <c r="B26" s="205" t="s">
        <v>9</v>
      </c>
      <c r="C26" s="203" t="s">
        <v>43</v>
      </c>
      <c r="D26" s="201" t="s">
        <v>119</v>
      </c>
      <c r="E26" s="249" t="s">
        <v>103</v>
      </c>
      <c r="F26" s="245" t="s">
        <v>9</v>
      </c>
      <c r="G26" s="247">
        <v>188718528</v>
      </c>
      <c r="H26" s="264" t="s">
        <v>47</v>
      </c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6"/>
      <c r="AA26" s="76"/>
      <c r="AB26" s="76"/>
      <c r="AC26" s="76"/>
      <c r="AD26" s="76">
        <v>9.1999999999999993</v>
      </c>
      <c r="AE26" s="76"/>
      <c r="AF26" s="76"/>
      <c r="AG26" s="76"/>
      <c r="AH26" s="76"/>
      <c r="AI26" s="76"/>
      <c r="AJ26" s="76"/>
      <c r="AK26" s="76"/>
      <c r="AL26" s="76"/>
      <c r="AM26" s="76">
        <f>AD26</f>
        <v>9.1999999999999993</v>
      </c>
      <c r="AN26" s="76">
        <f>AM26</f>
        <v>9.1999999999999993</v>
      </c>
      <c r="AO26" s="76">
        <v>7</v>
      </c>
      <c r="AP26" s="76">
        <v>0</v>
      </c>
      <c r="AQ26" s="77"/>
      <c r="AR26" s="77"/>
      <c r="AS26" s="77"/>
      <c r="AT26" s="77"/>
      <c r="AU26" s="77">
        <v>8.9</v>
      </c>
      <c r="AV26" s="77"/>
      <c r="AW26" s="77"/>
      <c r="AX26" s="77"/>
      <c r="AY26" s="77"/>
      <c r="AZ26" s="77"/>
      <c r="BA26" s="77"/>
      <c r="BB26" s="77"/>
      <c r="BC26" s="77"/>
      <c r="BD26" s="77">
        <f>AU26</f>
        <v>8.9</v>
      </c>
      <c r="BE26" s="77">
        <f>AU26</f>
        <v>8.9</v>
      </c>
      <c r="BF26" s="77">
        <v>0</v>
      </c>
      <c r="BG26" s="77">
        <v>0</v>
      </c>
      <c r="BH26" s="77"/>
      <c r="BI26" s="77"/>
      <c r="BJ26" s="77"/>
      <c r="BK26" s="77"/>
      <c r="BL26" s="77">
        <v>8.9</v>
      </c>
      <c r="BM26" s="77"/>
      <c r="BN26" s="77"/>
      <c r="BO26" s="77"/>
      <c r="BP26" s="77"/>
      <c r="BQ26" s="77"/>
      <c r="BR26" s="77"/>
      <c r="BS26" s="77"/>
      <c r="BT26" s="77"/>
      <c r="BU26" s="77">
        <f>BL26</f>
        <v>8.9</v>
      </c>
      <c r="BV26" s="77">
        <f>BL26</f>
        <v>8.9</v>
      </c>
      <c r="BW26" s="77">
        <v>0</v>
      </c>
      <c r="BX26" s="77">
        <v>0</v>
      </c>
      <c r="BY26" s="190" t="s">
        <v>126</v>
      </c>
      <c r="BZ26" s="191"/>
      <c r="CA26" s="181">
        <v>20</v>
      </c>
      <c r="CB26" s="181">
        <v>30</v>
      </c>
      <c r="CC26" s="192">
        <v>40</v>
      </c>
    </row>
    <row r="27" spans="2:81" ht="34.15" customHeight="1" x14ac:dyDescent="0.2">
      <c r="B27" s="206"/>
      <c r="C27" s="204"/>
      <c r="D27" s="202"/>
      <c r="E27" s="250"/>
      <c r="F27" s="246"/>
      <c r="G27" s="248"/>
      <c r="H27" s="265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77"/>
      <c r="BQ27" s="77"/>
      <c r="BR27" s="77"/>
      <c r="BS27" s="77"/>
      <c r="BT27" s="77"/>
      <c r="BU27" s="77"/>
      <c r="BV27" s="77"/>
      <c r="BW27" s="77"/>
      <c r="BX27" s="129"/>
      <c r="BY27" s="190" t="s">
        <v>127</v>
      </c>
      <c r="BZ27" s="191"/>
      <c r="CA27" s="181">
        <v>3</v>
      </c>
      <c r="CB27" s="181">
        <v>3</v>
      </c>
      <c r="CC27" s="192">
        <v>3</v>
      </c>
    </row>
    <row r="28" spans="2:81" ht="12.75" x14ac:dyDescent="0.2">
      <c r="B28" s="111" t="s">
        <v>9</v>
      </c>
      <c r="C28" s="34" t="s">
        <v>9</v>
      </c>
      <c r="D28" s="252" t="s">
        <v>129</v>
      </c>
      <c r="E28" s="252"/>
      <c r="F28" s="252"/>
      <c r="G28" s="252"/>
      <c r="H28" s="252"/>
      <c r="I28" s="91"/>
      <c r="J28" s="91"/>
      <c r="K28" s="91"/>
      <c r="L28" s="91"/>
      <c r="M28" s="91">
        <f t="shared" ref="M28:BU28" si="0">M15+M17+M19+M20+M22+M23+M24+M25+M26</f>
        <v>1982.1999999999998</v>
      </c>
      <c r="N28" s="91"/>
      <c r="O28" s="91"/>
      <c r="P28" s="91"/>
      <c r="Q28" s="91"/>
      <c r="R28" s="91"/>
      <c r="S28" s="91"/>
      <c r="T28" s="91"/>
      <c r="U28" s="91"/>
      <c r="V28" s="91">
        <f t="shared" si="0"/>
        <v>1982.1999999999998</v>
      </c>
      <c r="W28" s="91">
        <f t="shared" si="0"/>
        <v>1902.9999999999998</v>
      </c>
      <c r="X28" s="91">
        <f t="shared" si="0"/>
        <v>945.00000000000011</v>
      </c>
      <c r="Y28" s="91">
        <f t="shared" si="0"/>
        <v>79.3</v>
      </c>
      <c r="Z28" s="91"/>
      <c r="AA28" s="91"/>
      <c r="AB28" s="91"/>
      <c r="AC28" s="91"/>
      <c r="AD28" s="91">
        <f t="shared" si="0"/>
        <v>1905.7</v>
      </c>
      <c r="AE28" s="91">
        <f t="shared" si="0"/>
        <v>9.6999999999999993</v>
      </c>
      <c r="AF28" s="91"/>
      <c r="AG28" s="91"/>
      <c r="AH28" s="91">
        <f t="shared" si="0"/>
        <v>163.00000000000003</v>
      </c>
      <c r="AI28" s="91"/>
      <c r="AJ28" s="91"/>
      <c r="AK28" s="91"/>
      <c r="AL28" s="91"/>
      <c r="AM28" s="91">
        <f t="shared" si="0"/>
        <v>2078.4</v>
      </c>
      <c r="AN28" s="91">
        <f t="shared" si="0"/>
        <v>1974.2</v>
      </c>
      <c r="AO28" s="91">
        <f t="shared" si="0"/>
        <v>977.2</v>
      </c>
      <c r="AP28" s="91">
        <f t="shared" si="0"/>
        <v>104.2</v>
      </c>
      <c r="AQ28" s="91"/>
      <c r="AR28" s="91"/>
      <c r="AS28" s="91"/>
      <c r="AT28" s="91"/>
      <c r="AU28" s="91">
        <f t="shared" si="0"/>
        <v>2076.2999999999997</v>
      </c>
      <c r="AV28" s="91"/>
      <c r="AW28" s="91"/>
      <c r="AX28" s="91"/>
      <c r="AY28" s="91"/>
      <c r="AZ28" s="91"/>
      <c r="BA28" s="91"/>
      <c r="BB28" s="91"/>
      <c r="BC28" s="91"/>
      <c r="BD28" s="91">
        <f t="shared" si="0"/>
        <v>2076.2999999999997</v>
      </c>
      <c r="BE28" s="91">
        <f t="shared" si="0"/>
        <v>2035.7999999999997</v>
      </c>
      <c r="BF28" s="91">
        <f t="shared" si="0"/>
        <v>926.7</v>
      </c>
      <c r="BG28" s="91">
        <f t="shared" si="0"/>
        <v>43.4</v>
      </c>
      <c r="BH28" s="91">
        <f t="shared" si="0"/>
        <v>0</v>
      </c>
      <c r="BI28" s="91">
        <f t="shared" si="0"/>
        <v>0</v>
      </c>
      <c r="BJ28" s="91">
        <f t="shared" si="0"/>
        <v>0</v>
      </c>
      <c r="BK28" s="91">
        <f t="shared" si="0"/>
        <v>0</v>
      </c>
      <c r="BL28" s="91">
        <f t="shared" si="0"/>
        <v>2083.6999999999998</v>
      </c>
      <c r="BM28" s="91">
        <f t="shared" si="0"/>
        <v>0</v>
      </c>
      <c r="BN28" s="91">
        <f t="shared" si="0"/>
        <v>0</v>
      </c>
      <c r="BO28" s="91">
        <f t="shared" si="0"/>
        <v>0</v>
      </c>
      <c r="BP28" s="91">
        <f t="shared" si="0"/>
        <v>0</v>
      </c>
      <c r="BQ28" s="91">
        <f t="shared" si="0"/>
        <v>0</v>
      </c>
      <c r="BR28" s="91">
        <f t="shared" si="0"/>
        <v>0</v>
      </c>
      <c r="BS28" s="91">
        <f t="shared" si="0"/>
        <v>0</v>
      </c>
      <c r="BT28" s="91">
        <f t="shared" si="0"/>
        <v>0</v>
      </c>
      <c r="BU28" s="91">
        <f t="shared" si="0"/>
        <v>2083.6999999999998</v>
      </c>
      <c r="BV28" s="91">
        <f>BV15+BV17+BV19+BV20+BV22+BV23+BV24+BV25+BV26</f>
        <v>2040.3000000000002</v>
      </c>
      <c r="BW28" s="91">
        <f>BW15+BW17+BW19+BW20+BW22+BW23+BW24+BW25+BW26</f>
        <v>928.90000000000009</v>
      </c>
      <c r="BX28" s="91">
        <f>BX15+BX17+BX19+BX20+BX22+BX23+BX24+BX25+BX26</f>
        <v>43.4</v>
      </c>
      <c r="BY28" s="172"/>
      <c r="BZ28" s="175"/>
      <c r="CA28" s="173"/>
      <c r="CB28" s="173"/>
      <c r="CC28" s="174"/>
    </row>
    <row r="29" spans="2:81" ht="12.75" x14ac:dyDescent="0.2">
      <c r="B29" s="109" t="s">
        <v>9</v>
      </c>
      <c r="C29" s="12" t="s">
        <v>43</v>
      </c>
      <c r="D29" s="253" t="s">
        <v>59</v>
      </c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3"/>
      <c r="AE29" s="253"/>
      <c r="AF29" s="253"/>
      <c r="AG29" s="253"/>
      <c r="AH29" s="253"/>
      <c r="AI29" s="253"/>
      <c r="AJ29" s="253"/>
      <c r="AK29" s="253"/>
      <c r="AL29" s="253"/>
      <c r="AM29" s="253"/>
      <c r="AN29" s="253"/>
      <c r="AO29" s="253"/>
      <c r="AP29" s="253"/>
      <c r="AQ29" s="253"/>
      <c r="AR29" s="253"/>
      <c r="AS29" s="253"/>
      <c r="AT29" s="253"/>
      <c r="AU29" s="253"/>
      <c r="AV29" s="253"/>
      <c r="AW29" s="253"/>
      <c r="AX29" s="253"/>
      <c r="AY29" s="253"/>
      <c r="AZ29" s="253"/>
      <c r="BA29" s="253"/>
      <c r="BB29" s="253"/>
      <c r="BC29" s="253"/>
      <c r="BD29" s="253"/>
      <c r="BE29" s="253"/>
      <c r="BF29" s="253"/>
      <c r="BG29" s="253"/>
      <c r="BH29" s="253"/>
      <c r="BI29" s="253"/>
      <c r="BJ29" s="253"/>
      <c r="BK29" s="253"/>
      <c r="BL29" s="253"/>
      <c r="BM29" s="253"/>
      <c r="BN29" s="253"/>
      <c r="BO29" s="253"/>
      <c r="BP29" s="253"/>
      <c r="BQ29" s="253"/>
      <c r="BR29" s="253"/>
      <c r="BS29" s="253"/>
      <c r="BT29" s="253"/>
      <c r="BU29" s="253"/>
      <c r="BV29" s="253"/>
      <c r="BW29" s="253"/>
      <c r="BX29" s="254"/>
      <c r="BY29" s="154"/>
      <c r="BZ29" s="176"/>
      <c r="CA29" s="100"/>
      <c r="CB29" s="100"/>
      <c r="CC29" s="112"/>
    </row>
    <row r="30" spans="2:81" ht="83.45" customHeight="1" x14ac:dyDescent="0.2">
      <c r="B30" s="109" t="s">
        <v>9</v>
      </c>
      <c r="C30" s="12" t="s">
        <v>43</v>
      </c>
      <c r="D30" s="69" t="s">
        <v>9</v>
      </c>
      <c r="E30" s="74" t="s">
        <v>60</v>
      </c>
      <c r="F30" s="85" t="s">
        <v>9</v>
      </c>
      <c r="G30" s="170">
        <v>188718528</v>
      </c>
      <c r="H30" s="183" t="s">
        <v>139</v>
      </c>
      <c r="I30" s="72"/>
      <c r="J30" s="72"/>
      <c r="K30" s="72"/>
      <c r="L30" s="72"/>
      <c r="M30" s="77"/>
      <c r="N30" s="77">
        <v>10.9</v>
      </c>
      <c r="O30" s="77"/>
      <c r="P30" s="77"/>
      <c r="Q30" s="96"/>
      <c r="R30" s="72"/>
      <c r="S30" s="72"/>
      <c r="T30" s="72"/>
      <c r="U30" s="72"/>
      <c r="V30" s="72">
        <f>N30</f>
        <v>10.9</v>
      </c>
      <c r="W30" s="72">
        <f>V30</f>
        <v>10.9</v>
      </c>
      <c r="X30" s="72">
        <v>2.5</v>
      </c>
      <c r="Y30" s="72">
        <f>R30</f>
        <v>0</v>
      </c>
      <c r="Z30" s="76"/>
      <c r="AA30" s="76"/>
      <c r="AB30" s="76"/>
      <c r="AC30" s="97"/>
      <c r="AD30" s="73"/>
      <c r="AE30" s="73">
        <v>9.8000000000000007</v>
      </c>
      <c r="AF30" s="73"/>
      <c r="AG30" s="73"/>
      <c r="AH30" s="73"/>
      <c r="AI30" s="73"/>
      <c r="AJ30" s="73"/>
      <c r="AK30" s="73"/>
      <c r="AL30" s="73"/>
      <c r="AM30" s="73">
        <f>AE30</f>
        <v>9.8000000000000007</v>
      </c>
      <c r="AN30" s="73">
        <f>AM30</f>
        <v>9.8000000000000007</v>
      </c>
      <c r="AO30" s="76">
        <v>2.5</v>
      </c>
      <c r="AP30" s="76">
        <v>0</v>
      </c>
      <c r="AQ30" s="77"/>
      <c r="AR30" s="77"/>
      <c r="AS30" s="96"/>
      <c r="AT30" s="72"/>
      <c r="AU30" s="72"/>
      <c r="AV30" s="72">
        <v>10.199999999999999</v>
      </c>
      <c r="AW30" s="72"/>
      <c r="AX30" s="72"/>
      <c r="AY30" s="72"/>
      <c r="AZ30" s="72"/>
      <c r="BA30" s="72"/>
      <c r="BB30" s="72"/>
      <c r="BC30" s="72"/>
      <c r="BD30" s="72">
        <v>10.199999999999999</v>
      </c>
      <c r="BE30" s="77">
        <v>10.199999999999999</v>
      </c>
      <c r="BF30" s="77">
        <v>2.5</v>
      </c>
      <c r="BG30" s="77">
        <v>0</v>
      </c>
      <c r="BH30" s="77"/>
      <c r="BI30" s="96"/>
      <c r="BJ30" s="72"/>
      <c r="BK30" s="72"/>
      <c r="BL30" s="72"/>
      <c r="BM30" s="72">
        <v>10.1</v>
      </c>
      <c r="BN30" s="72"/>
      <c r="BO30" s="72"/>
      <c r="BP30" s="72"/>
      <c r="BQ30" s="72"/>
      <c r="BR30" s="72"/>
      <c r="BS30" s="72"/>
      <c r="BT30" s="72"/>
      <c r="BU30" s="78">
        <f>BM30</f>
        <v>10.1</v>
      </c>
      <c r="BV30" s="94">
        <f>BU30</f>
        <v>10.1</v>
      </c>
      <c r="BW30" s="94">
        <v>2.4</v>
      </c>
      <c r="BX30" s="131">
        <v>0</v>
      </c>
      <c r="BY30" s="157"/>
      <c r="BZ30" s="171"/>
      <c r="CA30" s="8"/>
      <c r="CB30" s="8"/>
      <c r="CC30" s="26"/>
    </row>
    <row r="31" spans="2:81" ht="51.6" customHeight="1" x14ac:dyDescent="0.2">
      <c r="B31" s="109" t="s">
        <v>9</v>
      </c>
      <c r="C31" s="12" t="s">
        <v>43</v>
      </c>
      <c r="D31" s="69" t="s">
        <v>43</v>
      </c>
      <c r="E31" s="74" t="s">
        <v>106</v>
      </c>
      <c r="F31" s="85" t="s">
        <v>9</v>
      </c>
      <c r="G31" s="170">
        <v>188718528</v>
      </c>
      <c r="H31" s="183" t="s">
        <v>139</v>
      </c>
      <c r="I31" s="73"/>
      <c r="J31" s="73"/>
      <c r="K31" s="73"/>
      <c r="L31" s="73"/>
      <c r="M31" s="76"/>
      <c r="N31" s="76">
        <v>0.6</v>
      </c>
      <c r="O31" s="76"/>
      <c r="P31" s="76"/>
      <c r="Q31" s="97"/>
      <c r="R31" s="73"/>
      <c r="S31" s="73"/>
      <c r="T31" s="73"/>
      <c r="U31" s="73"/>
      <c r="V31" s="73">
        <f>N31</f>
        <v>0.6</v>
      </c>
      <c r="W31" s="73">
        <f>N31</f>
        <v>0.6</v>
      </c>
      <c r="X31" s="73">
        <v>0.4</v>
      </c>
      <c r="Y31" s="73">
        <f>R31</f>
        <v>0</v>
      </c>
      <c r="Z31" s="98"/>
      <c r="AA31" s="98"/>
      <c r="AB31" s="98"/>
      <c r="AC31" s="98"/>
      <c r="AD31" s="98"/>
      <c r="AE31" s="98">
        <v>0.6</v>
      </c>
      <c r="AF31" s="98"/>
      <c r="AG31" s="98"/>
      <c r="AH31" s="98"/>
      <c r="AI31" s="98"/>
      <c r="AJ31" s="98"/>
      <c r="AK31" s="98"/>
      <c r="AL31" s="98"/>
      <c r="AM31" s="98">
        <f>AE31</f>
        <v>0.6</v>
      </c>
      <c r="AN31" s="98">
        <f>AE31</f>
        <v>0.6</v>
      </c>
      <c r="AO31" s="98">
        <v>0.5</v>
      </c>
      <c r="AP31" s="98">
        <v>0</v>
      </c>
      <c r="AQ31" s="72"/>
      <c r="AR31" s="72"/>
      <c r="AS31" s="72"/>
      <c r="AT31" s="72"/>
      <c r="AU31" s="98"/>
      <c r="AV31" s="98">
        <v>0.6</v>
      </c>
      <c r="AW31" s="98"/>
      <c r="AX31" s="98"/>
      <c r="AY31" s="98"/>
      <c r="AZ31" s="98"/>
      <c r="BA31" s="98"/>
      <c r="BB31" s="98"/>
      <c r="BC31" s="98"/>
      <c r="BD31" s="98">
        <f>AV31</f>
        <v>0.6</v>
      </c>
      <c r="BE31" s="98">
        <f>AV31</f>
        <v>0.6</v>
      </c>
      <c r="BF31" s="98">
        <v>0.5</v>
      </c>
      <c r="BG31" s="98">
        <v>0</v>
      </c>
      <c r="BH31" s="72"/>
      <c r="BI31" s="72"/>
      <c r="BJ31" s="72"/>
      <c r="BK31" s="72"/>
      <c r="BL31" s="98"/>
      <c r="BM31" s="98">
        <v>0.6</v>
      </c>
      <c r="BN31" s="98"/>
      <c r="BO31" s="98"/>
      <c r="BP31" s="98"/>
      <c r="BQ31" s="98"/>
      <c r="BR31" s="98"/>
      <c r="BS31" s="98"/>
      <c r="BT31" s="98"/>
      <c r="BU31" s="98">
        <f>BM31</f>
        <v>0.6</v>
      </c>
      <c r="BV31" s="98">
        <f>BM31</f>
        <v>0.6</v>
      </c>
      <c r="BW31" s="98">
        <v>0.5</v>
      </c>
      <c r="BX31" s="132">
        <v>0</v>
      </c>
      <c r="BY31" s="157"/>
      <c r="BZ31" s="171"/>
      <c r="CA31" s="8"/>
      <c r="CB31" s="8"/>
      <c r="CC31" s="26"/>
    </row>
    <row r="32" spans="2:81" ht="75" customHeight="1" x14ac:dyDescent="0.2">
      <c r="B32" s="109" t="s">
        <v>9</v>
      </c>
      <c r="C32" s="12" t="s">
        <v>43</v>
      </c>
      <c r="D32" s="69" t="s">
        <v>52</v>
      </c>
      <c r="E32" s="74" t="s">
        <v>107</v>
      </c>
      <c r="F32" s="85" t="s">
        <v>9</v>
      </c>
      <c r="G32" s="170">
        <v>188718528</v>
      </c>
      <c r="H32" s="183" t="s">
        <v>139</v>
      </c>
      <c r="I32" s="73"/>
      <c r="J32" s="73"/>
      <c r="K32" s="73"/>
      <c r="L32" s="73"/>
      <c r="M32" s="73"/>
      <c r="N32" s="73">
        <v>0.5</v>
      </c>
      <c r="O32" s="73"/>
      <c r="P32" s="73"/>
      <c r="Q32" s="97"/>
      <c r="R32" s="73"/>
      <c r="S32" s="73"/>
      <c r="T32" s="73"/>
      <c r="U32" s="73"/>
      <c r="V32" s="73">
        <f>N32</f>
        <v>0.5</v>
      </c>
      <c r="W32" s="73">
        <f>N32</f>
        <v>0.5</v>
      </c>
      <c r="X32" s="73">
        <v>0.4</v>
      </c>
      <c r="Y32" s="73">
        <v>0</v>
      </c>
      <c r="Z32" s="73"/>
      <c r="AA32" s="73"/>
      <c r="AB32" s="73"/>
      <c r="AC32" s="73"/>
      <c r="AD32" s="73"/>
      <c r="AE32" s="73">
        <v>0.5</v>
      </c>
      <c r="AF32" s="73"/>
      <c r="AG32" s="73"/>
      <c r="AH32" s="73"/>
      <c r="AI32" s="73"/>
      <c r="AJ32" s="73"/>
      <c r="AK32" s="73"/>
      <c r="AL32" s="73"/>
      <c r="AM32" s="73">
        <f>AE32</f>
        <v>0.5</v>
      </c>
      <c r="AN32" s="73">
        <f>AE32</f>
        <v>0.5</v>
      </c>
      <c r="AO32" s="73">
        <v>0.4</v>
      </c>
      <c r="AP32" s="73">
        <v>0</v>
      </c>
      <c r="AQ32" s="73"/>
      <c r="AR32" s="73"/>
      <c r="AS32" s="73"/>
      <c r="AT32" s="73"/>
      <c r="AU32" s="73"/>
      <c r="AV32" s="73">
        <v>0.5</v>
      </c>
      <c r="AW32" s="73"/>
      <c r="AX32" s="73"/>
      <c r="AY32" s="73"/>
      <c r="AZ32" s="73"/>
      <c r="BA32" s="73"/>
      <c r="BB32" s="73"/>
      <c r="BC32" s="73"/>
      <c r="BD32" s="73">
        <f>AV32</f>
        <v>0.5</v>
      </c>
      <c r="BE32" s="73">
        <f>AV32</f>
        <v>0.5</v>
      </c>
      <c r="BF32" s="73">
        <v>0.4</v>
      </c>
      <c r="BG32" s="73">
        <v>0</v>
      </c>
      <c r="BH32" s="73"/>
      <c r="BI32" s="73"/>
      <c r="BJ32" s="73"/>
      <c r="BK32" s="73"/>
      <c r="BL32" s="73"/>
      <c r="BM32" s="73">
        <v>0.5</v>
      </c>
      <c r="BN32" s="73"/>
      <c r="BO32" s="73"/>
      <c r="BP32" s="73"/>
      <c r="BQ32" s="73"/>
      <c r="BR32" s="73"/>
      <c r="BS32" s="73"/>
      <c r="BT32" s="73"/>
      <c r="BU32" s="73">
        <f>BM32</f>
        <v>0.5</v>
      </c>
      <c r="BV32" s="73">
        <f>BM32</f>
        <v>0.5</v>
      </c>
      <c r="BW32" s="73">
        <v>0.4</v>
      </c>
      <c r="BX32" s="133">
        <v>0</v>
      </c>
      <c r="BY32" s="157"/>
      <c r="BZ32" s="171"/>
      <c r="CA32" s="8"/>
      <c r="CB32" s="8"/>
      <c r="CC32" s="26"/>
    </row>
    <row r="33" spans="2:81" ht="36" customHeight="1" x14ac:dyDescent="0.2">
      <c r="B33" s="228" t="s">
        <v>9</v>
      </c>
      <c r="C33" s="229" t="s">
        <v>43</v>
      </c>
      <c r="D33" s="236" t="s">
        <v>53</v>
      </c>
      <c r="E33" s="237" t="s">
        <v>61</v>
      </c>
      <c r="F33" s="239" t="s">
        <v>9</v>
      </c>
      <c r="G33" s="240">
        <v>188718528</v>
      </c>
      <c r="H33" s="216" t="s">
        <v>139</v>
      </c>
      <c r="I33" s="72"/>
      <c r="J33" s="72"/>
      <c r="K33" s="72"/>
      <c r="L33" s="72"/>
      <c r="M33" s="72"/>
      <c r="N33" s="72">
        <v>24.7</v>
      </c>
      <c r="O33" s="72"/>
      <c r="P33" s="72"/>
      <c r="Q33" s="92"/>
      <c r="R33" s="72"/>
      <c r="S33" s="72"/>
      <c r="T33" s="72"/>
      <c r="U33" s="72"/>
      <c r="V33" s="72">
        <f>N33</f>
        <v>24.7</v>
      </c>
      <c r="W33" s="72">
        <f>N33</f>
        <v>24.7</v>
      </c>
      <c r="X33" s="72">
        <v>17.8</v>
      </c>
      <c r="Y33" s="72">
        <f>R33</f>
        <v>0</v>
      </c>
      <c r="Z33" s="73"/>
      <c r="AA33" s="73"/>
      <c r="AB33" s="73"/>
      <c r="AC33" s="75"/>
      <c r="AD33" s="73"/>
      <c r="AE33" s="73">
        <v>23.9</v>
      </c>
      <c r="AF33" s="73"/>
      <c r="AG33" s="73"/>
      <c r="AH33" s="73"/>
      <c r="AI33" s="73"/>
      <c r="AJ33" s="73"/>
      <c r="AK33" s="73"/>
      <c r="AL33" s="73"/>
      <c r="AM33" s="73">
        <v>23.9</v>
      </c>
      <c r="AN33" s="73">
        <v>23.9</v>
      </c>
      <c r="AO33" s="73">
        <v>17.8</v>
      </c>
      <c r="AP33" s="73">
        <v>0</v>
      </c>
      <c r="AQ33" s="73"/>
      <c r="AR33" s="73"/>
      <c r="AS33" s="73"/>
      <c r="AT33" s="75"/>
      <c r="AU33" s="73"/>
      <c r="AV33" s="73">
        <v>23.9</v>
      </c>
      <c r="AW33" s="73"/>
      <c r="AX33" s="73"/>
      <c r="AY33" s="73"/>
      <c r="AZ33" s="73"/>
      <c r="BA33" s="73"/>
      <c r="BB33" s="73"/>
      <c r="BC33" s="73"/>
      <c r="BD33" s="73">
        <v>23.9</v>
      </c>
      <c r="BE33" s="73">
        <v>23.9</v>
      </c>
      <c r="BF33" s="73">
        <v>17.8</v>
      </c>
      <c r="BG33" s="73">
        <v>0</v>
      </c>
      <c r="BH33" s="72"/>
      <c r="BI33" s="72"/>
      <c r="BJ33" s="72"/>
      <c r="BK33" s="72"/>
      <c r="BL33" s="72"/>
      <c r="BM33" s="72">
        <v>24.7</v>
      </c>
      <c r="BN33" s="72"/>
      <c r="BO33" s="72"/>
      <c r="BP33" s="92"/>
      <c r="BQ33" s="72"/>
      <c r="BR33" s="72"/>
      <c r="BS33" s="72"/>
      <c r="BT33" s="72"/>
      <c r="BU33" s="72">
        <f>BM33</f>
        <v>24.7</v>
      </c>
      <c r="BV33" s="72">
        <f>BM33</f>
        <v>24.7</v>
      </c>
      <c r="BW33" s="72">
        <v>17.8</v>
      </c>
      <c r="BX33" s="130">
        <f>BQ33</f>
        <v>0</v>
      </c>
      <c r="BY33" s="158" t="s">
        <v>112</v>
      </c>
      <c r="BZ33" s="177">
        <v>4135</v>
      </c>
      <c r="CA33" s="64">
        <v>4135</v>
      </c>
      <c r="CB33" s="64">
        <v>4135</v>
      </c>
      <c r="CC33" s="113">
        <v>4135</v>
      </c>
    </row>
    <row r="34" spans="2:81" ht="24" x14ac:dyDescent="0.2">
      <c r="B34" s="228"/>
      <c r="C34" s="229"/>
      <c r="D34" s="236"/>
      <c r="E34" s="237"/>
      <c r="F34" s="239"/>
      <c r="G34" s="240"/>
      <c r="H34" s="216"/>
      <c r="I34" s="72"/>
      <c r="J34" s="72"/>
      <c r="K34" s="72"/>
      <c r="L34" s="72"/>
      <c r="M34" s="72"/>
      <c r="N34" s="72"/>
      <c r="O34" s="72"/>
      <c r="P34" s="72"/>
      <c r="Q34" s="9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9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92"/>
      <c r="AT34" s="72"/>
      <c r="AU34" s="72"/>
      <c r="AV34" s="72"/>
      <c r="AW34" s="72"/>
      <c r="AX34" s="72"/>
      <c r="AY34" s="72"/>
      <c r="AZ34" s="72"/>
      <c r="BA34" s="72"/>
      <c r="BB34" s="72"/>
      <c r="BC34" s="72"/>
      <c r="BD34" s="72"/>
      <c r="BE34" s="72"/>
      <c r="BF34" s="72"/>
      <c r="BG34" s="72"/>
      <c r="BH34" s="72"/>
      <c r="BI34" s="92"/>
      <c r="BJ34" s="72"/>
      <c r="BK34" s="72"/>
      <c r="BL34" s="72"/>
      <c r="BM34" s="72"/>
      <c r="BN34" s="72"/>
      <c r="BO34" s="72"/>
      <c r="BP34" s="72"/>
      <c r="BQ34" s="72"/>
      <c r="BR34" s="72"/>
      <c r="BS34" s="72"/>
      <c r="BT34" s="72"/>
      <c r="BU34" s="93"/>
      <c r="BV34" s="93"/>
      <c r="BW34" s="93"/>
      <c r="BX34" s="134"/>
      <c r="BY34" s="158" t="s">
        <v>62</v>
      </c>
      <c r="BZ34" s="39">
        <v>1357</v>
      </c>
      <c r="CA34" s="39">
        <v>1357</v>
      </c>
      <c r="CB34" s="39">
        <v>1357</v>
      </c>
      <c r="CC34" s="114">
        <v>1357</v>
      </c>
    </row>
    <row r="35" spans="2:81" ht="24" x14ac:dyDescent="0.2">
      <c r="B35" s="228"/>
      <c r="C35" s="229"/>
      <c r="D35" s="236"/>
      <c r="E35" s="238"/>
      <c r="F35" s="239"/>
      <c r="G35" s="240"/>
      <c r="H35" s="216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  <c r="BH35" s="93"/>
      <c r="BI35" s="93"/>
      <c r="BJ35" s="93"/>
      <c r="BK35" s="93"/>
      <c r="BL35" s="93"/>
      <c r="BM35" s="93"/>
      <c r="BN35" s="93"/>
      <c r="BO35" s="93"/>
      <c r="BP35" s="93"/>
      <c r="BQ35" s="93"/>
      <c r="BR35" s="93"/>
      <c r="BS35" s="93"/>
      <c r="BT35" s="93"/>
      <c r="BU35" s="99"/>
      <c r="BV35" s="94"/>
      <c r="BW35" s="94"/>
      <c r="BX35" s="131"/>
      <c r="BY35" s="155" t="s">
        <v>63</v>
      </c>
      <c r="BZ35" s="64">
        <v>939</v>
      </c>
      <c r="CA35" s="64">
        <v>949</v>
      </c>
      <c r="CB35" s="64">
        <v>949</v>
      </c>
      <c r="CC35" s="113">
        <v>949</v>
      </c>
    </row>
    <row r="36" spans="2:81" ht="36" x14ac:dyDescent="0.2">
      <c r="B36" s="228"/>
      <c r="C36" s="229"/>
      <c r="D36" s="236"/>
      <c r="E36" s="238"/>
      <c r="F36" s="239"/>
      <c r="G36" s="240"/>
      <c r="H36" s="216"/>
      <c r="I36" s="72"/>
      <c r="J36" s="72"/>
      <c r="K36" s="72"/>
      <c r="L36" s="72"/>
      <c r="M36" s="72"/>
      <c r="N36" s="72"/>
      <c r="O36" s="72"/>
      <c r="P36" s="72"/>
      <c r="Q36" s="9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7"/>
      <c r="AO36" s="72"/>
      <c r="AP36" s="72"/>
      <c r="AQ36" s="72"/>
      <c r="AR36" s="72"/>
      <c r="AS36" s="72"/>
      <c r="AT36" s="72"/>
      <c r="AU36" s="72"/>
      <c r="AV36" s="72"/>
      <c r="AW36" s="72"/>
      <c r="AX36" s="72"/>
      <c r="AY36" s="72"/>
      <c r="AZ36" s="72"/>
      <c r="BA36" s="72"/>
      <c r="BB36" s="72"/>
      <c r="BC36" s="72"/>
      <c r="BD36" s="77"/>
      <c r="BE36" s="72"/>
      <c r="BF36" s="72"/>
      <c r="BG36" s="72"/>
      <c r="BH36" s="72"/>
      <c r="BI36" s="72"/>
      <c r="BJ36" s="72"/>
      <c r="BK36" s="72"/>
      <c r="BL36" s="72"/>
      <c r="BM36" s="72"/>
      <c r="BN36" s="72"/>
      <c r="BO36" s="72"/>
      <c r="BP36" s="72"/>
      <c r="BQ36" s="72"/>
      <c r="BR36" s="72"/>
      <c r="BS36" s="72"/>
      <c r="BT36" s="77"/>
      <c r="BU36" s="93"/>
      <c r="BV36" s="93"/>
      <c r="BW36" s="93"/>
      <c r="BX36" s="134"/>
      <c r="BY36" s="155" t="s">
        <v>136</v>
      </c>
      <c r="BZ36" s="22">
        <v>2482</v>
      </c>
      <c r="CA36" s="22">
        <v>2482</v>
      </c>
      <c r="CB36" s="22">
        <v>2482</v>
      </c>
      <c r="CC36" s="120">
        <v>2482</v>
      </c>
    </row>
    <row r="37" spans="2:81" ht="45.75" x14ac:dyDescent="0.2">
      <c r="B37" s="109" t="s">
        <v>9</v>
      </c>
      <c r="C37" s="12" t="s">
        <v>43</v>
      </c>
      <c r="D37" s="37" t="s">
        <v>54</v>
      </c>
      <c r="E37" s="74" t="s">
        <v>64</v>
      </c>
      <c r="F37" s="85" t="s">
        <v>9</v>
      </c>
      <c r="G37" s="170">
        <v>188718528</v>
      </c>
      <c r="H37" s="183" t="s">
        <v>89</v>
      </c>
      <c r="I37" s="73"/>
      <c r="J37" s="73"/>
      <c r="K37" s="73"/>
      <c r="L37" s="73"/>
      <c r="M37" s="76"/>
      <c r="N37" s="76">
        <v>9.4</v>
      </c>
      <c r="O37" s="76"/>
      <c r="P37" s="76"/>
      <c r="Q37" s="76"/>
      <c r="R37" s="73"/>
      <c r="S37" s="73"/>
      <c r="T37" s="73"/>
      <c r="U37" s="73"/>
      <c r="V37" s="73">
        <f>N37</f>
        <v>9.4</v>
      </c>
      <c r="W37" s="73">
        <f>N37</f>
        <v>9.4</v>
      </c>
      <c r="X37" s="73">
        <v>6.5</v>
      </c>
      <c r="Y37" s="73">
        <f>SUM(Q37:R37)</f>
        <v>0</v>
      </c>
      <c r="Z37" s="77"/>
      <c r="AA37" s="77"/>
      <c r="AB37" s="76"/>
      <c r="AC37" s="76"/>
      <c r="AD37" s="73"/>
      <c r="AE37" s="73">
        <v>9.4</v>
      </c>
      <c r="AF37" s="73"/>
      <c r="AG37" s="73"/>
      <c r="AH37" s="73"/>
      <c r="AI37" s="73"/>
      <c r="AJ37" s="73"/>
      <c r="AK37" s="73"/>
      <c r="AL37" s="73"/>
      <c r="AM37" s="73">
        <f>AE37</f>
        <v>9.4</v>
      </c>
      <c r="AN37" s="73">
        <f>AE37</f>
        <v>9.4</v>
      </c>
      <c r="AO37" s="76">
        <v>6.6</v>
      </c>
      <c r="AP37" s="76">
        <v>0</v>
      </c>
      <c r="AQ37" s="77"/>
      <c r="AR37" s="77"/>
      <c r="AS37" s="76"/>
      <c r="AT37" s="76"/>
      <c r="AU37" s="73"/>
      <c r="AV37" s="73">
        <v>9.4</v>
      </c>
      <c r="AW37" s="73"/>
      <c r="AX37" s="73"/>
      <c r="AY37" s="73"/>
      <c r="AZ37" s="73"/>
      <c r="BA37" s="73"/>
      <c r="BB37" s="73"/>
      <c r="BC37" s="73"/>
      <c r="BD37" s="73">
        <f>AV37</f>
        <v>9.4</v>
      </c>
      <c r="BE37" s="73">
        <f>AV37</f>
        <v>9.4</v>
      </c>
      <c r="BF37" s="76">
        <v>6.6</v>
      </c>
      <c r="BG37" s="76">
        <v>0</v>
      </c>
      <c r="BH37" s="77"/>
      <c r="BI37" s="77"/>
      <c r="BJ37" s="76"/>
      <c r="BK37" s="76"/>
      <c r="BL37" s="73"/>
      <c r="BM37" s="73">
        <v>9.4</v>
      </c>
      <c r="BN37" s="73"/>
      <c r="BO37" s="73"/>
      <c r="BP37" s="73"/>
      <c r="BQ37" s="73"/>
      <c r="BR37" s="73"/>
      <c r="BS37" s="73"/>
      <c r="BT37" s="73"/>
      <c r="BU37" s="73">
        <f>BM37</f>
        <v>9.4</v>
      </c>
      <c r="BV37" s="73">
        <f>BM37</f>
        <v>9.4</v>
      </c>
      <c r="BW37" s="76">
        <v>6.6</v>
      </c>
      <c r="BX37" s="135">
        <v>0</v>
      </c>
      <c r="BY37" s="158" t="s">
        <v>65</v>
      </c>
      <c r="BZ37" s="40">
        <v>381.68</v>
      </c>
      <c r="CA37" s="40">
        <v>381.68</v>
      </c>
      <c r="CB37" s="40">
        <v>381.68</v>
      </c>
      <c r="CC37" s="115">
        <v>381.68</v>
      </c>
    </row>
    <row r="38" spans="2:81" ht="57" customHeight="1" x14ac:dyDescent="0.2">
      <c r="B38" s="109" t="s">
        <v>9</v>
      </c>
      <c r="C38" s="12" t="s">
        <v>43</v>
      </c>
      <c r="D38" s="37" t="s">
        <v>55</v>
      </c>
      <c r="E38" s="198" t="s">
        <v>66</v>
      </c>
      <c r="F38" s="85" t="s">
        <v>43</v>
      </c>
      <c r="G38" s="170">
        <v>188718528</v>
      </c>
      <c r="H38" s="183" t="s">
        <v>89</v>
      </c>
      <c r="I38" s="72"/>
      <c r="J38" s="72"/>
      <c r="K38" s="72"/>
      <c r="L38" s="72"/>
      <c r="M38" s="72"/>
      <c r="N38" s="72">
        <v>15.9</v>
      </c>
      <c r="O38" s="72"/>
      <c r="P38" s="72"/>
      <c r="Q38" s="92"/>
      <c r="R38" s="72"/>
      <c r="S38" s="72"/>
      <c r="T38" s="72"/>
      <c r="U38" s="72"/>
      <c r="V38" s="72">
        <f>N38</f>
        <v>15.9</v>
      </c>
      <c r="W38" s="72">
        <f>N38</f>
        <v>15.9</v>
      </c>
      <c r="X38" s="72">
        <v>9.8000000000000007</v>
      </c>
      <c r="Y38" s="72">
        <f>R38</f>
        <v>0</v>
      </c>
      <c r="Z38" s="72"/>
      <c r="AA38" s="73"/>
      <c r="AB38" s="73"/>
      <c r="AC38" s="73"/>
      <c r="AD38" s="73"/>
      <c r="AE38" s="73">
        <v>17.7</v>
      </c>
      <c r="AF38" s="73"/>
      <c r="AG38" s="73"/>
      <c r="AH38" s="73"/>
      <c r="AI38" s="73"/>
      <c r="AJ38" s="73"/>
      <c r="AK38" s="73"/>
      <c r="AL38" s="73"/>
      <c r="AM38" s="73">
        <f>AE38</f>
        <v>17.7</v>
      </c>
      <c r="AN38" s="73">
        <f>AE38</f>
        <v>17.7</v>
      </c>
      <c r="AO38" s="73">
        <v>9.5</v>
      </c>
      <c r="AP38" s="73">
        <v>0</v>
      </c>
      <c r="AQ38" s="72"/>
      <c r="AR38" s="72"/>
      <c r="AS38" s="72"/>
      <c r="AT38" s="72"/>
      <c r="AU38" s="72"/>
      <c r="AV38" s="72">
        <v>15.9</v>
      </c>
      <c r="AW38" s="72"/>
      <c r="AX38" s="72"/>
      <c r="AY38" s="92"/>
      <c r="AZ38" s="72"/>
      <c r="BA38" s="72"/>
      <c r="BB38" s="72"/>
      <c r="BC38" s="72"/>
      <c r="BD38" s="72">
        <f>AV38</f>
        <v>15.9</v>
      </c>
      <c r="BE38" s="72">
        <f>AV38</f>
        <v>15.9</v>
      </c>
      <c r="BF38" s="72">
        <v>9.8000000000000007</v>
      </c>
      <c r="BG38" s="72">
        <f>AZ38</f>
        <v>0</v>
      </c>
      <c r="BH38" s="72"/>
      <c r="BI38" s="72"/>
      <c r="BJ38" s="72"/>
      <c r="BK38" s="72"/>
      <c r="BL38" s="72"/>
      <c r="BM38" s="72">
        <v>15.9</v>
      </c>
      <c r="BN38" s="72"/>
      <c r="BO38" s="72"/>
      <c r="BP38" s="92"/>
      <c r="BQ38" s="72"/>
      <c r="BR38" s="72"/>
      <c r="BS38" s="72"/>
      <c r="BT38" s="72"/>
      <c r="BU38" s="72">
        <f>BM38</f>
        <v>15.9</v>
      </c>
      <c r="BV38" s="72">
        <f>BM38</f>
        <v>15.9</v>
      </c>
      <c r="BW38" s="72">
        <v>9.8000000000000007</v>
      </c>
      <c r="BX38" s="130">
        <f>BQ38</f>
        <v>0</v>
      </c>
      <c r="BY38" s="155" t="s">
        <v>67</v>
      </c>
      <c r="BZ38" s="41">
        <v>9</v>
      </c>
      <c r="CA38" s="42">
        <v>9</v>
      </c>
      <c r="CB38" s="41">
        <v>8</v>
      </c>
      <c r="CC38" s="116">
        <v>8</v>
      </c>
    </row>
    <row r="39" spans="2:81" ht="54.6" customHeight="1" x14ac:dyDescent="0.2">
      <c r="B39" s="109" t="s">
        <v>9</v>
      </c>
      <c r="C39" s="12" t="s">
        <v>43</v>
      </c>
      <c r="D39" s="37" t="s">
        <v>56</v>
      </c>
      <c r="E39" s="74" t="s">
        <v>68</v>
      </c>
      <c r="F39" s="85" t="s">
        <v>9</v>
      </c>
      <c r="G39" s="170">
        <v>188718528</v>
      </c>
      <c r="H39" s="183" t="s">
        <v>89</v>
      </c>
      <c r="I39" s="72"/>
      <c r="J39" s="72"/>
      <c r="K39" s="72"/>
      <c r="L39" s="72"/>
      <c r="M39" s="72"/>
      <c r="N39" s="72">
        <v>8</v>
      </c>
      <c r="O39" s="72"/>
      <c r="P39" s="72"/>
      <c r="Q39" s="92"/>
      <c r="R39" s="72"/>
      <c r="S39" s="72"/>
      <c r="T39" s="72"/>
      <c r="U39" s="72"/>
      <c r="V39" s="72">
        <f>N39</f>
        <v>8</v>
      </c>
      <c r="W39" s="72">
        <f>N39</f>
        <v>8</v>
      </c>
      <c r="X39" s="72">
        <v>6.1</v>
      </c>
      <c r="Y39" s="72">
        <v>0</v>
      </c>
      <c r="Z39" s="72"/>
      <c r="AA39" s="72"/>
      <c r="AB39" s="73"/>
      <c r="AC39" s="75"/>
      <c r="AD39" s="73"/>
      <c r="AE39" s="73">
        <v>8</v>
      </c>
      <c r="AF39" s="73"/>
      <c r="AG39" s="73"/>
      <c r="AH39" s="73"/>
      <c r="AI39" s="73"/>
      <c r="AJ39" s="73"/>
      <c r="AK39" s="73"/>
      <c r="AL39" s="73"/>
      <c r="AM39" s="73">
        <f>AE39</f>
        <v>8</v>
      </c>
      <c r="AN39" s="73">
        <f>AE39</f>
        <v>8</v>
      </c>
      <c r="AO39" s="73">
        <v>6.1</v>
      </c>
      <c r="AP39" s="73">
        <v>0</v>
      </c>
      <c r="AQ39" s="72"/>
      <c r="AR39" s="72"/>
      <c r="AS39" s="73"/>
      <c r="AT39" s="75"/>
      <c r="AU39" s="73"/>
      <c r="AV39" s="73">
        <v>8</v>
      </c>
      <c r="AW39" s="73"/>
      <c r="AX39" s="73"/>
      <c r="AY39" s="73"/>
      <c r="AZ39" s="73"/>
      <c r="BA39" s="73"/>
      <c r="BB39" s="73"/>
      <c r="BC39" s="73"/>
      <c r="BD39" s="73">
        <f>AV39</f>
        <v>8</v>
      </c>
      <c r="BE39" s="73">
        <f>AV39</f>
        <v>8</v>
      </c>
      <c r="BF39" s="73">
        <v>6.1</v>
      </c>
      <c r="BG39" s="73">
        <v>0</v>
      </c>
      <c r="BH39" s="72"/>
      <c r="BI39" s="72"/>
      <c r="BJ39" s="73"/>
      <c r="BK39" s="75"/>
      <c r="BL39" s="73"/>
      <c r="BM39" s="73">
        <v>8</v>
      </c>
      <c r="BN39" s="73"/>
      <c r="BO39" s="73"/>
      <c r="BP39" s="73"/>
      <c r="BQ39" s="73"/>
      <c r="BR39" s="73"/>
      <c r="BS39" s="73"/>
      <c r="BT39" s="73"/>
      <c r="BU39" s="73">
        <f>BM39</f>
        <v>8</v>
      </c>
      <c r="BV39" s="73">
        <f>BM39</f>
        <v>8</v>
      </c>
      <c r="BW39" s="73">
        <v>6.1</v>
      </c>
      <c r="BX39" s="133">
        <v>0</v>
      </c>
      <c r="BY39" s="159"/>
      <c r="BZ39" s="8"/>
      <c r="CA39" s="8"/>
      <c r="CB39" s="8"/>
      <c r="CC39" s="26"/>
    </row>
    <row r="40" spans="2:81" ht="36" x14ac:dyDescent="0.2">
      <c r="B40" s="228" t="s">
        <v>9</v>
      </c>
      <c r="C40" s="229" t="s">
        <v>43</v>
      </c>
      <c r="D40" s="241" t="s">
        <v>58</v>
      </c>
      <c r="E40" s="237" t="s">
        <v>69</v>
      </c>
      <c r="F40" s="239" t="s">
        <v>43</v>
      </c>
      <c r="G40" s="240">
        <v>188718528</v>
      </c>
      <c r="H40" s="216" t="s">
        <v>89</v>
      </c>
      <c r="I40" s="72"/>
      <c r="J40" s="72"/>
      <c r="K40" s="72"/>
      <c r="L40" s="72"/>
      <c r="M40" s="72"/>
      <c r="N40" s="72">
        <v>8.3000000000000007</v>
      </c>
      <c r="O40" s="72"/>
      <c r="P40" s="72"/>
      <c r="Q40" s="92"/>
      <c r="R40" s="72"/>
      <c r="S40" s="72"/>
      <c r="T40" s="72"/>
      <c r="U40" s="72"/>
      <c r="V40" s="72">
        <f>N40</f>
        <v>8.3000000000000007</v>
      </c>
      <c r="W40" s="72">
        <f>N40</f>
        <v>8.3000000000000007</v>
      </c>
      <c r="X40" s="72">
        <v>5.6</v>
      </c>
      <c r="Y40" s="72">
        <f>R40</f>
        <v>0</v>
      </c>
      <c r="Z40" s="73"/>
      <c r="AA40" s="73"/>
      <c r="AB40" s="73"/>
      <c r="AC40" s="73"/>
      <c r="AD40" s="73"/>
      <c r="AE40" s="73">
        <v>9.6</v>
      </c>
      <c r="AF40" s="73"/>
      <c r="AG40" s="73"/>
      <c r="AH40" s="73"/>
      <c r="AI40" s="73"/>
      <c r="AJ40" s="73"/>
      <c r="AK40" s="73"/>
      <c r="AL40" s="73"/>
      <c r="AM40" s="73">
        <f>AE40</f>
        <v>9.6</v>
      </c>
      <c r="AN40" s="76">
        <f>AE40</f>
        <v>9.6</v>
      </c>
      <c r="AO40" s="73">
        <v>4.7</v>
      </c>
      <c r="AP40" s="73">
        <v>0</v>
      </c>
      <c r="AQ40" s="73"/>
      <c r="AR40" s="73"/>
      <c r="AS40" s="73"/>
      <c r="AT40" s="73"/>
      <c r="AU40" s="73"/>
      <c r="AV40" s="73">
        <v>9.6</v>
      </c>
      <c r="AW40" s="73"/>
      <c r="AX40" s="73"/>
      <c r="AY40" s="73"/>
      <c r="AZ40" s="73"/>
      <c r="BA40" s="73"/>
      <c r="BB40" s="73"/>
      <c r="BC40" s="73"/>
      <c r="BD40" s="73">
        <f>AV40</f>
        <v>9.6</v>
      </c>
      <c r="BE40" s="76">
        <f>AV40</f>
        <v>9.6</v>
      </c>
      <c r="BF40" s="73">
        <v>6.6</v>
      </c>
      <c r="BG40" s="73">
        <v>0</v>
      </c>
      <c r="BH40" s="72"/>
      <c r="BI40" s="72"/>
      <c r="BJ40" s="72"/>
      <c r="BK40" s="72"/>
      <c r="BL40" s="72"/>
      <c r="BM40" s="72">
        <v>8.3000000000000007</v>
      </c>
      <c r="BN40" s="72"/>
      <c r="BO40" s="72"/>
      <c r="BP40" s="92"/>
      <c r="BQ40" s="72"/>
      <c r="BR40" s="72"/>
      <c r="BS40" s="72"/>
      <c r="BT40" s="72"/>
      <c r="BU40" s="72">
        <f>BM40</f>
        <v>8.3000000000000007</v>
      </c>
      <c r="BV40" s="72">
        <f>BM40</f>
        <v>8.3000000000000007</v>
      </c>
      <c r="BW40" s="72">
        <v>5.6</v>
      </c>
      <c r="BX40" s="130">
        <f>BQ40</f>
        <v>0</v>
      </c>
      <c r="BY40" s="155" t="s">
        <v>70</v>
      </c>
      <c r="BZ40" s="41">
        <v>1</v>
      </c>
      <c r="CA40" s="42">
        <v>1</v>
      </c>
      <c r="CB40" s="41">
        <v>1</v>
      </c>
      <c r="CC40" s="116">
        <v>1</v>
      </c>
    </row>
    <row r="41" spans="2:81" ht="36" x14ac:dyDescent="0.2">
      <c r="B41" s="228"/>
      <c r="C41" s="229"/>
      <c r="D41" s="241"/>
      <c r="E41" s="237"/>
      <c r="F41" s="239"/>
      <c r="G41" s="240"/>
      <c r="H41" s="216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3"/>
      <c r="BM41" s="93"/>
      <c r="BN41" s="93"/>
      <c r="BO41" s="93"/>
      <c r="BP41" s="93"/>
      <c r="BQ41" s="93"/>
      <c r="BR41" s="93"/>
      <c r="BS41" s="93"/>
      <c r="BT41" s="93"/>
      <c r="BU41" s="93"/>
      <c r="BV41" s="93"/>
      <c r="BW41" s="93"/>
      <c r="BX41" s="134"/>
      <c r="BY41" s="155" t="s">
        <v>71</v>
      </c>
      <c r="BZ41" s="44">
        <v>5</v>
      </c>
      <c r="CA41" s="45">
        <v>5</v>
      </c>
      <c r="CB41" s="44">
        <v>5</v>
      </c>
      <c r="CC41" s="110">
        <v>5</v>
      </c>
    </row>
    <row r="42" spans="2:81" ht="12" x14ac:dyDescent="0.2">
      <c r="B42" s="109" t="s">
        <v>9</v>
      </c>
      <c r="C42" s="12" t="s">
        <v>43</v>
      </c>
      <c r="D42" s="209" t="s">
        <v>129</v>
      </c>
      <c r="E42" s="209"/>
      <c r="F42" s="209"/>
      <c r="G42" s="209"/>
      <c r="H42" s="209"/>
      <c r="I42" s="35"/>
      <c r="J42" s="35"/>
      <c r="K42" s="35"/>
      <c r="L42" s="35"/>
      <c r="M42" s="35"/>
      <c r="N42" s="35">
        <f>N30+N31+N32+N33+N37+N38+N39+N40</f>
        <v>78.3</v>
      </c>
      <c r="O42" s="35"/>
      <c r="P42" s="35"/>
      <c r="Q42" s="35"/>
      <c r="R42" s="35"/>
      <c r="S42" s="35"/>
      <c r="T42" s="35"/>
      <c r="U42" s="35"/>
      <c r="V42" s="35">
        <f>V30+V31+V32+V33+V37+V38+V39+V40</f>
        <v>78.3</v>
      </c>
      <c r="W42" s="35">
        <f>W30+W31+W32+W33+W37+W38+W39+W40</f>
        <v>78.3</v>
      </c>
      <c r="X42" s="35">
        <f>X30+X31+X32+X33+X37+X38+X39+X40</f>
        <v>49.100000000000009</v>
      </c>
      <c r="Y42" s="35">
        <f>Y30+Y31+Y32+Y33+Y37+Y38+Y39+Y40</f>
        <v>0</v>
      </c>
      <c r="Z42" s="35"/>
      <c r="AA42" s="35"/>
      <c r="AB42" s="35"/>
      <c r="AC42" s="35"/>
      <c r="AD42" s="35"/>
      <c r="AE42" s="35">
        <f>AE30+AE31+AE32+AE33+AE37+AE38+AE39+AE40</f>
        <v>79.499999999999986</v>
      </c>
      <c r="AF42" s="35"/>
      <c r="AG42" s="35"/>
      <c r="AH42" s="35"/>
      <c r="AI42" s="35"/>
      <c r="AJ42" s="35"/>
      <c r="AK42" s="35"/>
      <c r="AL42" s="35"/>
      <c r="AM42" s="35">
        <f>AM30+AM31+AM32+AM33+AM37+AM38+AM39+AM40</f>
        <v>79.499999999999986</v>
      </c>
      <c r="AN42" s="35">
        <f>AN30+AN31+AN32+AN33+AN37+AN38+AN39+AN40</f>
        <v>79.499999999999986</v>
      </c>
      <c r="AO42" s="35">
        <f>AO30+AO31+AO32+AO33+AO37+AO38+AO39+AO40</f>
        <v>48.1</v>
      </c>
      <c r="AP42" s="35">
        <f>AP30+AP31+AP32+AP33+AP37+AP38+AP39+AP40</f>
        <v>0</v>
      </c>
      <c r="AQ42" s="35"/>
      <c r="AR42" s="35"/>
      <c r="AS42" s="35"/>
      <c r="AT42" s="35"/>
      <c r="AU42" s="35"/>
      <c r="AV42" s="35">
        <f>AV30+AV31+AV32+AV33+AV37+AV38+AV39+AV40</f>
        <v>78.099999999999994</v>
      </c>
      <c r="AW42" s="35"/>
      <c r="AX42" s="35"/>
      <c r="AY42" s="35"/>
      <c r="AZ42" s="35"/>
      <c r="BA42" s="35"/>
      <c r="BB42" s="35"/>
      <c r="BC42" s="35"/>
      <c r="BD42" s="35">
        <f>BD30+BD31+BD32+BD33+BD37+BD38+BD39+BD40</f>
        <v>78.099999999999994</v>
      </c>
      <c r="BE42" s="35">
        <f>BE30+BE31+BE32+BE33+BE37+BE38+BE39+BE40</f>
        <v>78.099999999999994</v>
      </c>
      <c r="BF42" s="35">
        <f>BF30+BF31+BF32+BF33+BF37+BF38+BF39+BF40</f>
        <v>50.3</v>
      </c>
      <c r="BG42" s="35">
        <f>BG30+BG31+BG32+BG33+BG37+BG38+BG39+BG40</f>
        <v>0</v>
      </c>
      <c r="BH42" s="35"/>
      <c r="BI42" s="35"/>
      <c r="BJ42" s="35"/>
      <c r="BK42" s="35"/>
      <c r="BL42" s="35"/>
      <c r="BM42" s="35">
        <f>BM30+BM31+BM32+BM33+BM37+BM38+BM39+BM40</f>
        <v>77.499999999999986</v>
      </c>
      <c r="BN42" s="35"/>
      <c r="BO42" s="35"/>
      <c r="BP42" s="35"/>
      <c r="BQ42" s="35"/>
      <c r="BR42" s="35"/>
      <c r="BS42" s="35"/>
      <c r="BT42" s="35"/>
      <c r="BU42" s="35">
        <f>BU30+BU31+BU32+BU33+BU37+BU38+BU39+BU40</f>
        <v>77.499999999999986</v>
      </c>
      <c r="BV42" s="35">
        <f>BV30+BV31+BV32+BV33+BV37+BV38+BV39+BV40</f>
        <v>77.499999999999986</v>
      </c>
      <c r="BW42" s="35">
        <f>BW30+BW31+BW32+BW33+BW37+BW38+BW39+BW40</f>
        <v>49.2</v>
      </c>
      <c r="BX42" s="136">
        <f>BX30+BX31+BX32+BX33+BX37+BX38+BX39+BX40</f>
        <v>0</v>
      </c>
      <c r="BY42" s="156"/>
      <c r="BZ42" s="36"/>
      <c r="CA42" s="36"/>
      <c r="CB42" s="36"/>
      <c r="CC42" s="107"/>
    </row>
    <row r="43" spans="2:81" ht="12" x14ac:dyDescent="0.2">
      <c r="B43" s="109" t="s">
        <v>9</v>
      </c>
      <c r="C43" s="12" t="s">
        <v>52</v>
      </c>
      <c r="D43" s="217" t="s">
        <v>72</v>
      </c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7"/>
      <c r="AE43" s="217"/>
      <c r="AF43" s="217"/>
      <c r="AG43" s="217"/>
      <c r="AH43" s="217"/>
      <c r="AI43" s="217"/>
      <c r="AJ43" s="217"/>
      <c r="AK43" s="217"/>
      <c r="AL43" s="217"/>
      <c r="AM43" s="217"/>
      <c r="AN43" s="217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47"/>
      <c r="BV43" s="47"/>
      <c r="BW43" s="47"/>
      <c r="BX43" s="137"/>
      <c r="BY43" s="154"/>
      <c r="BZ43" s="36"/>
      <c r="CA43" s="36"/>
      <c r="CB43" s="36"/>
      <c r="CC43" s="107"/>
    </row>
    <row r="44" spans="2:81" ht="84" x14ac:dyDescent="0.2">
      <c r="B44" s="109" t="s">
        <v>9</v>
      </c>
      <c r="C44" s="12" t="s">
        <v>52</v>
      </c>
      <c r="D44" s="48" t="s">
        <v>9</v>
      </c>
      <c r="E44" s="180" t="s">
        <v>73</v>
      </c>
      <c r="F44" s="87" t="s">
        <v>9</v>
      </c>
      <c r="G44" s="88">
        <v>188718528</v>
      </c>
      <c r="H44" s="102" t="s">
        <v>47</v>
      </c>
      <c r="I44" s="38"/>
      <c r="J44" s="38"/>
      <c r="K44" s="38"/>
      <c r="L44" s="38"/>
      <c r="M44" s="38">
        <v>29</v>
      </c>
      <c r="N44" s="38"/>
      <c r="O44" s="38"/>
      <c r="P44" s="38"/>
      <c r="Q44" s="38"/>
      <c r="R44" s="38"/>
      <c r="S44" s="38"/>
      <c r="T44" s="38"/>
      <c r="U44" s="38"/>
      <c r="V44" s="38">
        <v>29</v>
      </c>
      <c r="W44" s="38">
        <v>29</v>
      </c>
      <c r="X44" s="38">
        <v>0</v>
      </c>
      <c r="Y44" s="38">
        <f>Q44</f>
        <v>0</v>
      </c>
      <c r="Z44" s="73"/>
      <c r="AA44" s="73"/>
      <c r="AB44" s="73"/>
      <c r="AC44" s="73"/>
      <c r="AD44" s="73">
        <v>29</v>
      </c>
      <c r="AE44" s="73"/>
      <c r="AF44" s="73"/>
      <c r="AG44" s="73"/>
      <c r="AH44" s="73"/>
      <c r="AI44" s="73"/>
      <c r="AJ44" s="73"/>
      <c r="AK44" s="73"/>
      <c r="AL44" s="73"/>
      <c r="AM44" s="73">
        <f>AD44</f>
        <v>29</v>
      </c>
      <c r="AN44" s="73">
        <f>AD44</f>
        <v>29</v>
      </c>
      <c r="AO44" s="73">
        <v>0</v>
      </c>
      <c r="AP44" s="73">
        <v>0</v>
      </c>
      <c r="AQ44" s="73"/>
      <c r="AR44" s="73"/>
      <c r="AS44" s="73"/>
      <c r="AT44" s="73"/>
      <c r="AU44" s="73">
        <v>29</v>
      </c>
      <c r="AV44" s="73"/>
      <c r="AW44" s="73"/>
      <c r="AX44" s="73"/>
      <c r="AY44" s="73"/>
      <c r="AZ44" s="73"/>
      <c r="BA44" s="73"/>
      <c r="BB44" s="73"/>
      <c r="BC44" s="73"/>
      <c r="BD44" s="73">
        <f>AU44</f>
        <v>29</v>
      </c>
      <c r="BE44" s="73">
        <f>AU44</f>
        <v>29</v>
      </c>
      <c r="BF44" s="73">
        <v>0</v>
      </c>
      <c r="BG44" s="73">
        <v>0</v>
      </c>
      <c r="BH44" s="73"/>
      <c r="BI44" s="73"/>
      <c r="BJ44" s="73"/>
      <c r="BK44" s="73"/>
      <c r="BL44" s="73">
        <v>29</v>
      </c>
      <c r="BM44" s="73"/>
      <c r="BN44" s="73"/>
      <c r="BO44" s="73"/>
      <c r="BP44" s="73"/>
      <c r="BQ44" s="73"/>
      <c r="BR44" s="73"/>
      <c r="BS44" s="73"/>
      <c r="BT44" s="73"/>
      <c r="BU44" s="73">
        <f>BL44</f>
        <v>29</v>
      </c>
      <c r="BV44" s="73">
        <f>BL44</f>
        <v>29</v>
      </c>
      <c r="BW44" s="73">
        <v>0</v>
      </c>
      <c r="BX44" s="133">
        <v>0</v>
      </c>
      <c r="BY44" s="158" t="s">
        <v>74</v>
      </c>
      <c r="BZ44" s="50">
        <v>0.15</v>
      </c>
      <c r="CA44" s="50">
        <v>0.16</v>
      </c>
      <c r="CB44" s="50">
        <v>0.17</v>
      </c>
      <c r="CC44" s="118">
        <v>0.17</v>
      </c>
    </row>
    <row r="45" spans="2:81" ht="12" x14ac:dyDescent="0.2">
      <c r="B45" s="111" t="s">
        <v>9</v>
      </c>
      <c r="C45" s="34" t="s">
        <v>52</v>
      </c>
      <c r="D45" s="209" t="s">
        <v>129</v>
      </c>
      <c r="E45" s="209"/>
      <c r="F45" s="209"/>
      <c r="G45" s="209"/>
      <c r="H45" s="209"/>
      <c r="I45" s="35"/>
      <c r="J45" s="35"/>
      <c r="K45" s="35"/>
      <c r="L45" s="35"/>
      <c r="M45" s="35">
        <f>M44</f>
        <v>29</v>
      </c>
      <c r="N45" s="35"/>
      <c r="O45" s="35"/>
      <c r="P45" s="35"/>
      <c r="Q45" s="35"/>
      <c r="R45" s="35"/>
      <c r="S45" s="35"/>
      <c r="T45" s="35"/>
      <c r="U45" s="35"/>
      <c r="V45" s="35">
        <f>V44</f>
        <v>29</v>
      </c>
      <c r="W45" s="35">
        <f>W44</f>
        <v>29</v>
      </c>
      <c r="X45" s="35">
        <f>X44</f>
        <v>0</v>
      </c>
      <c r="Y45" s="35">
        <f>Y44</f>
        <v>0</v>
      </c>
      <c r="Z45" s="35"/>
      <c r="AA45" s="35"/>
      <c r="AB45" s="35"/>
      <c r="AC45" s="35"/>
      <c r="AD45" s="35">
        <f>AD44</f>
        <v>29</v>
      </c>
      <c r="AE45" s="35"/>
      <c r="AF45" s="35"/>
      <c r="AG45" s="35"/>
      <c r="AH45" s="35"/>
      <c r="AI45" s="35"/>
      <c r="AJ45" s="35"/>
      <c r="AK45" s="35"/>
      <c r="AL45" s="35"/>
      <c r="AM45" s="35">
        <f>AM44</f>
        <v>29</v>
      </c>
      <c r="AN45" s="35">
        <f>AN44</f>
        <v>29</v>
      </c>
      <c r="AO45" s="35">
        <f>AO44</f>
        <v>0</v>
      </c>
      <c r="AP45" s="35">
        <f>AP44</f>
        <v>0</v>
      </c>
      <c r="AQ45" s="35"/>
      <c r="AR45" s="35"/>
      <c r="AS45" s="35"/>
      <c r="AT45" s="35"/>
      <c r="AU45" s="35">
        <f>AU44</f>
        <v>29</v>
      </c>
      <c r="AV45" s="35"/>
      <c r="AW45" s="35"/>
      <c r="AX45" s="35"/>
      <c r="AY45" s="35"/>
      <c r="AZ45" s="35"/>
      <c r="BA45" s="35"/>
      <c r="BB45" s="35"/>
      <c r="BC45" s="35"/>
      <c r="BD45" s="35">
        <f>BD44</f>
        <v>29</v>
      </c>
      <c r="BE45" s="35">
        <f>BE44</f>
        <v>29</v>
      </c>
      <c r="BF45" s="35">
        <f>BF44</f>
        <v>0</v>
      </c>
      <c r="BG45" s="35">
        <f>BG44</f>
        <v>0</v>
      </c>
      <c r="BH45" s="35"/>
      <c r="BI45" s="35"/>
      <c r="BJ45" s="35"/>
      <c r="BK45" s="35"/>
      <c r="BL45" s="35">
        <f>BL44</f>
        <v>29</v>
      </c>
      <c r="BM45" s="35"/>
      <c r="BN45" s="35"/>
      <c r="BO45" s="35"/>
      <c r="BP45" s="35"/>
      <c r="BQ45" s="35"/>
      <c r="BR45" s="35"/>
      <c r="BS45" s="35"/>
      <c r="BT45" s="35"/>
      <c r="BU45" s="35">
        <f>BU44</f>
        <v>29</v>
      </c>
      <c r="BV45" s="35">
        <f>BV44</f>
        <v>29</v>
      </c>
      <c r="BW45" s="35">
        <f>BW44</f>
        <v>0</v>
      </c>
      <c r="BX45" s="136">
        <f>BX44</f>
        <v>0</v>
      </c>
      <c r="BY45" s="156"/>
      <c r="BZ45" s="36"/>
      <c r="CA45" s="36"/>
      <c r="CB45" s="36"/>
      <c r="CC45" s="107"/>
    </row>
    <row r="46" spans="2:81" ht="12" x14ac:dyDescent="0.2">
      <c r="B46" s="109" t="s">
        <v>9</v>
      </c>
      <c r="C46" s="12" t="s">
        <v>53</v>
      </c>
      <c r="D46" s="217" t="s">
        <v>75</v>
      </c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7"/>
      <c r="AE46" s="217"/>
      <c r="AF46" s="217"/>
      <c r="AG46" s="217"/>
      <c r="AH46" s="217"/>
      <c r="AI46" s="217"/>
      <c r="AJ46" s="217"/>
      <c r="AK46" s="217"/>
      <c r="AL46" s="217"/>
      <c r="AM46" s="217"/>
      <c r="AN46" s="217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47"/>
      <c r="BV46" s="47"/>
      <c r="BW46" s="47"/>
      <c r="BX46" s="137"/>
      <c r="BY46" s="154"/>
      <c r="BZ46" s="36"/>
      <c r="CA46" s="36"/>
      <c r="CB46" s="36"/>
      <c r="CC46" s="107"/>
    </row>
    <row r="47" spans="2:81" ht="74.45" customHeight="1" x14ac:dyDescent="0.2">
      <c r="B47" s="109" t="s">
        <v>9</v>
      </c>
      <c r="C47" s="12" t="s">
        <v>53</v>
      </c>
      <c r="D47" s="37" t="s">
        <v>9</v>
      </c>
      <c r="E47" s="180" t="s">
        <v>108</v>
      </c>
      <c r="F47" s="28" t="s">
        <v>9</v>
      </c>
      <c r="G47" s="82">
        <v>188718528</v>
      </c>
      <c r="H47" s="102" t="s">
        <v>47</v>
      </c>
      <c r="I47" s="72"/>
      <c r="J47" s="72"/>
      <c r="K47" s="72"/>
      <c r="L47" s="72"/>
      <c r="M47" s="72">
        <v>5.7</v>
      </c>
      <c r="N47" s="72"/>
      <c r="O47" s="72"/>
      <c r="P47" s="72"/>
      <c r="Q47" s="72"/>
      <c r="R47" s="72"/>
      <c r="S47" s="72"/>
      <c r="T47" s="72"/>
      <c r="U47" s="72"/>
      <c r="V47" s="72">
        <f>M47</f>
        <v>5.7</v>
      </c>
      <c r="W47" s="72">
        <f>M47</f>
        <v>5.7</v>
      </c>
      <c r="X47" s="72">
        <v>0</v>
      </c>
      <c r="Y47" s="72">
        <v>0</v>
      </c>
      <c r="Z47" s="73"/>
      <c r="AA47" s="73"/>
      <c r="AB47" s="73"/>
      <c r="AC47" s="73"/>
      <c r="AD47" s="73">
        <v>5.4</v>
      </c>
      <c r="AE47" s="73"/>
      <c r="AF47" s="73"/>
      <c r="AG47" s="73"/>
      <c r="AH47" s="73"/>
      <c r="AI47" s="73"/>
      <c r="AJ47" s="73"/>
      <c r="AK47" s="73"/>
      <c r="AL47" s="73"/>
      <c r="AM47" s="73">
        <f>AD47</f>
        <v>5.4</v>
      </c>
      <c r="AN47" s="73">
        <f>AD47</f>
        <v>5.4</v>
      </c>
      <c r="AO47" s="73">
        <v>0</v>
      </c>
      <c r="AP47" s="73">
        <v>0</v>
      </c>
      <c r="AQ47" s="73"/>
      <c r="AR47" s="73"/>
      <c r="AS47" s="73"/>
      <c r="AT47" s="73"/>
      <c r="AU47" s="73">
        <v>5.6</v>
      </c>
      <c r="AV47" s="73"/>
      <c r="AW47" s="73"/>
      <c r="AX47" s="73"/>
      <c r="AY47" s="73"/>
      <c r="AZ47" s="73"/>
      <c r="BA47" s="73"/>
      <c r="BB47" s="73"/>
      <c r="BC47" s="73"/>
      <c r="BD47" s="73">
        <f>AU47</f>
        <v>5.6</v>
      </c>
      <c r="BE47" s="73">
        <f>AU47</f>
        <v>5.6</v>
      </c>
      <c r="BF47" s="73">
        <v>0</v>
      </c>
      <c r="BG47" s="73">
        <v>0</v>
      </c>
      <c r="BH47" s="73"/>
      <c r="BI47" s="73"/>
      <c r="BJ47" s="73"/>
      <c r="BK47" s="73"/>
      <c r="BL47" s="73">
        <v>5.5</v>
      </c>
      <c r="BM47" s="73"/>
      <c r="BN47" s="73"/>
      <c r="BO47" s="73"/>
      <c r="BP47" s="73"/>
      <c r="BQ47" s="73"/>
      <c r="BR47" s="73"/>
      <c r="BS47" s="73"/>
      <c r="BT47" s="73"/>
      <c r="BU47" s="73">
        <f>BL47</f>
        <v>5.5</v>
      </c>
      <c r="BV47" s="73">
        <f>BL47</f>
        <v>5.5</v>
      </c>
      <c r="BW47" s="73">
        <v>0</v>
      </c>
      <c r="BX47" s="133">
        <v>0</v>
      </c>
      <c r="BY47" s="158" t="s">
        <v>76</v>
      </c>
      <c r="BZ47" s="20">
        <v>5.7</v>
      </c>
      <c r="CA47" s="20">
        <v>5.4</v>
      </c>
      <c r="CB47" s="20">
        <v>5.6</v>
      </c>
      <c r="CC47" s="115">
        <v>5.5</v>
      </c>
    </row>
    <row r="48" spans="2:81" ht="12" x14ac:dyDescent="0.2">
      <c r="B48" s="111" t="s">
        <v>9</v>
      </c>
      <c r="C48" s="34" t="s">
        <v>53</v>
      </c>
      <c r="D48" s="209" t="s">
        <v>129</v>
      </c>
      <c r="E48" s="209"/>
      <c r="F48" s="209"/>
      <c r="G48" s="209"/>
      <c r="H48" s="209"/>
      <c r="I48" s="35"/>
      <c r="J48" s="35"/>
      <c r="K48" s="35"/>
      <c r="L48" s="35"/>
      <c r="M48" s="35">
        <f>M47</f>
        <v>5.7</v>
      </c>
      <c r="N48" s="35"/>
      <c r="O48" s="35"/>
      <c r="P48" s="35"/>
      <c r="Q48" s="35"/>
      <c r="R48" s="35"/>
      <c r="S48" s="35"/>
      <c r="T48" s="35"/>
      <c r="U48" s="35"/>
      <c r="V48" s="35">
        <f>V47</f>
        <v>5.7</v>
      </c>
      <c r="W48" s="35">
        <f>W47</f>
        <v>5.7</v>
      </c>
      <c r="X48" s="35">
        <f>X47</f>
        <v>0</v>
      </c>
      <c r="Y48" s="35">
        <f>Y47</f>
        <v>0</v>
      </c>
      <c r="Z48" s="35"/>
      <c r="AA48" s="35"/>
      <c r="AB48" s="35"/>
      <c r="AC48" s="35"/>
      <c r="AD48" s="35">
        <f>AD47</f>
        <v>5.4</v>
      </c>
      <c r="AE48" s="35"/>
      <c r="AF48" s="35"/>
      <c r="AG48" s="35"/>
      <c r="AH48" s="35"/>
      <c r="AI48" s="35"/>
      <c r="AJ48" s="35"/>
      <c r="AK48" s="35"/>
      <c r="AL48" s="35"/>
      <c r="AM48" s="35">
        <f>AM47</f>
        <v>5.4</v>
      </c>
      <c r="AN48" s="35">
        <f>AN47</f>
        <v>5.4</v>
      </c>
      <c r="AO48" s="35">
        <f>AO47</f>
        <v>0</v>
      </c>
      <c r="AP48" s="35">
        <f>AP47</f>
        <v>0</v>
      </c>
      <c r="AQ48" s="35"/>
      <c r="AR48" s="35"/>
      <c r="AS48" s="35"/>
      <c r="AT48" s="35"/>
      <c r="AU48" s="35">
        <f>AU47</f>
        <v>5.6</v>
      </c>
      <c r="AV48" s="35"/>
      <c r="AW48" s="35"/>
      <c r="AX48" s="35"/>
      <c r="AY48" s="35"/>
      <c r="AZ48" s="35"/>
      <c r="BA48" s="35"/>
      <c r="BB48" s="35"/>
      <c r="BC48" s="35"/>
      <c r="BD48" s="35">
        <f>BD47</f>
        <v>5.6</v>
      </c>
      <c r="BE48" s="35">
        <f>BE47</f>
        <v>5.6</v>
      </c>
      <c r="BF48" s="35">
        <f>BF47</f>
        <v>0</v>
      </c>
      <c r="BG48" s="35">
        <f>BG47</f>
        <v>0</v>
      </c>
      <c r="BH48" s="35"/>
      <c r="BI48" s="35"/>
      <c r="BJ48" s="35"/>
      <c r="BK48" s="35"/>
      <c r="BL48" s="35">
        <f>BL47</f>
        <v>5.5</v>
      </c>
      <c r="BM48" s="35"/>
      <c r="BN48" s="35"/>
      <c r="BO48" s="35"/>
      <c r="BP48" s="35"/>
      <c r="BQ48" s="35"/>
      <c r="BR48" s="35"/>
      <c r="BS48" s="35"/>
      <c r="BT48" s="35"/>
      <c r="BU48" s="35">
        <f>BU47</f>
        <v>5.5</v>
      </c>
      <c r="BV48" s="35">
        <f>BV47</f>
        <v>5.5</v>
      </c>
      <c r="BW48" s="35">
        <f>BW47</f>
        <v>0</v>
      </c>
      <c r="BX48" s="136">
        <f>BX47</f>
        <v>0</v>
      </c>
      <c r="BY48" s="156"/>
      <c r="BZ48" s="36"/>
      <c r="CA48" s="36"/>
      <c r="CB48" s="36"/>
      <c r="CC48" s="107"/>
    </row>
    <row r="49" spans="2:81" ht="12" x14ac:dyDescent="0.2">
      <c r="B49" s="111" t="s">
        <v>9</v>
      </c>
      <c r="C49" s="34" t="s">
        <v>54</v>
      </c>
      <c r="D49" s="210" t="s">
        <v>77</v>
      </c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1"/>
      <c r="AE49" s="211"/>
      <c r="AF49" s="211"/>
      <c r="AG49" s="211"/>
      <c r="AH49" s="211"/>
      <c r="AI49" s="211"/>
      <c r="AJ49" s="211"/>
      <c r="AK49" s="211"/>
      <c r="AL49" s="211"/>
      <c r="AM49" s="211"/>
      <c r="AN49" s="211"/>
      <c r="AO49" s="211"/>
      <c r="AP49" s="211"/>
      <c r="AQ49" s="211"/>
      <c r="AR49" s="211"/>
      <c r="AS49" s="211"/>
      <c r="AT49" s="211"/>
      <c r="AU49" s="211"/>
      <c r="AV49" s="211"/>
      <c r="AW49" s="211"/>
      <c r="AX49" s="211"/>
      <c r="AY49" s="211"/>
      <c r="AZ49" s="211"/>
      <c r="BA49" s="211"/>
      <c r="BB49" s="211"/>
      <c r="BC49" s="211"/>
      <c r="BD49" s="211"/>
      <c r="BE49" s="211"/>
      <c r="BF49" s="211"/>
      <c r="BG49" s="211"/>
      <c r="BH49" s="211"/>
      <c r="BI49" s="211"/>
      <c r="BJ49" s="211"/>
      <c r="BK49" s="211"/>
      <c r="BL49" s="211"/>
      <c r="BM49" s="211"/>
      <c r="BN49" s="211"/>
      <c r="BO49" s="211"/>
      <c r="BP49" s="211"/>
      <c r="BQ49" s="211"/>
      <c r="BR49" s="211"/>
      <c r="BS49" s="211"/>
      <c r="BT49" s="212"/>
      <c r="BU49" s="36"/>
      <c r="BV49" s="36"/>
      <c r="BW49" s="36"/>
      <c r="BX49" s="138"/>
      <c r="BY49" s="156"/>
      <c r="BZ49" s="36"/>
      <c r="CA49" s="36"/>
      <c r="CB49" s="36"/>
      <c r="CC49" s="107"/>
    </row>
    <row r="50" spans="2:81" ht="91.15" customHeight="1" x14ac:dyDescent="0.2">
      <c r="B50" s="105" t="s">
        <v>9</v>
      </c>
      <c r="C50" s="30" t="s">
        <v>54</v>
      </c>
      <c r="D50" s="32" t="s">
        <v>9</v>
      </c>
      <c r="E50" s="74" t="s">
        <v>78</v>
      </c>
      <c r="F50" s="85" t="s">
        <v>9</v>
      </c>
      <c r="G50" s="83">
        <v>188718528</v>
      </c>
      <c r="H50" s="92" t="s">
        <v>47</v>
      </c>
      <c r="I50" s="75"/>
      <c r="J50" s="75"/>
      <c r="K50" s="75">
        <v>86.9</v>
      </c>
      <c r="L50" s="75"/>
      <c r="M50" s="76"/>
      <c r="N50" s="76"/>
      <c r="O50" s="76"/>
      <c r="P50" s="76"/>
      <c r="Q50" s="76"/>
      <c r="R50" s="76"/>
      <c r="S50" s="76"/>
      <c r="T50" s="76"/>
      <c r="U50" s="76"/>
      <c r="V50" s="76">
        <f>K50</f>
        <v>86.9</v>
      </c>
      <c r="W50" s="76">
        <v>0</v>
      </c>
      <c r="X50" s="76">
        <v>0</v>
      </c>
      <c r="Y50" s="76">
        <f>K50</f>
        <v>86.9</v>
      </c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43"/>
      <c r="BV50" s="43"/>
      <c r="BW50" s="43"/>
      <c r="BX50" s="139"/>
      <c r="BY50" s="160" t="s">
        <v>79</v>
      </c>
      <c r="BZ50" s="51">
        <v>1</v>
      </c>
      <c r="CA50" s="51"/>
      <c r="CB50" s="51"/>
      <c r="CC50" s="26"/>
    </row>
    <row r="51" spans="2:81" ht="12" x14ac:dyDescent="0.2">
      <c r="B51" s="111" t="s">
        <v>9</v>
      </c>
      <c r="C51" s="34" t="s">
        <v>54</v>
      </c>
      <c r="D51" s="209" t="s">
        <v>129</v>
      </c>
      <c r="E51" s="209"/>
      <c r="F51" s="209"/>
      <c r="G51" s="209"/>
      <c r="H51" s="209"/>
      <c r="I51" s="35"/>
      <c r="J51" s="35"/>
      <c r="K51" s="35">
        <f>K50</f>
        <v>86.9</v>
      </c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>
        <f>V50</f>
        <v>86.9</v>
      </c>
      <c r="W51" s="35">
        <f>W50</f>
        <v>0</v>
      </c>
      <c r="X51" s="35">
        <f>X50</f>
        <v>0</v>
      </c>
      <c r="Y51" s="35">
        <f>Y50</f>
        <v>86.9</v>
      </c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35"/>
      <c r="BX51" s="136"/>
      <c r="BY51" s="156"/>
      <c r="BZ51" s="36"/>
      <c r="CA51" s="36"/>
      <c r="CB51" s="36"/>
      <c r="CC51" s="107"/>
    </row>
    <row r="52" spans="2:81" ht="12" x14ac:dyDescent="0.2">
      <c r="B52" s="111" t="s">
        <v>9</v>
      </c>
      <c r="C52" s="34" t="s">
        <v>55</v>
      </c>
      <c r="D52" s="210" t="s">
        <v>80</v>
      </c>
      <c r="E52" s="211"/>
      <c r="F52" s="211"/>
      <c r="G52" s="211"/>
      <c r="H52" s="211"/>
      <c r="I52" s="211"/>
      <c r="J52" s="211"/>
      <c r="K52" s="211"/>
      <c r="L52" s="211"/>
      <c r="M52" s="211"/>
      <c r="N52" s="211"/>
      <c r="O52" s="211"/>
      <c r="P52" s="211"/>
      <c r="Q52" s="211"/>
      <c r="R52" s="211"/>
      <c r="S52" s="211"/>
      <c r="T52" s="211"/>
      <c r="U52" s="211"/>
      <c r="V52" s="211"/>
      <c r="W52" s="211"/>
      <c r="X52" s="211"/>
      <c r="Y52" s="211"/>
      <c r="Z52" s="211"/>
      <c r="AA52" s="211"/>
      <c r="AB52" s="211"/>
      <c r="AC52" s="211"/>
      <c r="AD52" s="211"/>
      <c r="AE52" s="211"/>
      <c r="AF52" s="211"/>
      <c r="AG52" s="211"/>
      <c r="AH52" s="211"/>
      <c r="AI52" s="211"/>
      <c r="AJ52" s="211"/>
      <c r="AK52" s="211"/>
      <c r="AL52" s="211"/>
      <c r="AM52" s="211"/>
      <c r="AN52" s="211"/>
      <c r="AO52" s="211"/>
      <c r="AP52" s="211"/>
      <c r="AQ52" s="211"/>
      <c r="AR52" s="211"/>
      <c r="AS52" s="211"/>
      <c r="AT52" s="211"/>
      <c r="AU52" s="211"/>
      <c r="AV52" s="211"/>
      <c r="AW52" s="211"/>
      <c r="AX52" s="211"/>
      <c r="AY52" s="211"/>
      <c r="AZ52" s="211"/>
      <c r="BA52" s="211"/>
      <c r="BB52" s="211"/>
      <c r="BC52" s="211"/>
      <c r="BD52" s="211"/>
      <c r="BE52" s="211"/>
      <c r="BF52" s="211"/>
      <c r="BG52" s="211"/>
      <c r="BH52" s="211"/>
      <c r="BI52" s="211"/>
      <c r="BJ52" s="211"/>
      <c r="BK52" s="211"/>
      <c r="BL52" s="211"/>
      <c r="BM52" s="211"/>
      <c r="BN52" s="211"/>
      <c r="BO52" s="211"/>
      <c r="BP52" s="211"/>
      <c r="BQ52" s="211"/>
      <c r="BR52" s="211"/>
      <c r="BS52" s="211"/>
      <c r="BT52" s="212"/>
      <c r="BU52" s="36"/>
      <c r="BV52" s="36"/>
      <c r="BW52" s="36"/>
      <c r="BX52" s="138"/>
      <c r="BY52" s="156"/>
      <c r="BZ52" s="36"/>
      <c r="CA52" s="36"/>
      <c r="CB52" s="36"/>
      <c r="CC52" s="107"/>
    </row>
    <row r="53" spans="2:81" ht="105" customHeight="1" x14ac:dyDescent="0.2">
      <c r="B53" s="109" t="s">
        <v>9</v>
      </c>
      <c r="C53" s="12" t="s">
        <v>55</v>
      </c>
      <c r="D53" s="37" t="s">
        <v>9</v>
      </c>
      <c r="E53" s="52" t="s">
        <v>81</v>
      </c>
      <c r="F53" s="33" t="s">
        <v>9</v>
      </c>
      <c r="G53" s="86">
        <v>188718528</v>
      </c>
      <c r="H53" s="184" t="s">
        <v>140</v>
      </c>
      <c r="I53" s="19">
        <v>14.2</v>
      </c>
      <c r="J53" s="53"/>
      <c r="K53" s="53"/>
      <c r="L53" s="53"/>
      <c r="M53" s="16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53"/>
      <c r="BM53" s="53"/>
      <c r="BN53" s="53"/>
      <c r="BO53" s="53"/>
      <c r="BP53" s="53"/>
      <c r="BQ53" s="53"/>
      <c r="BR53" s="53"/>
      <c r="BS53" s="53"/>
      <c r="BT53" s="53"/>
      <c r="BU53" s="8"/>
      <c r="BV53" s="8"/>
      <c r="BW53" s="8"/>
      <c r="BX53" s="140"/>
      <c r="BY53" s="161" t="s">
        <v>82</v>
      </c>
      <c r="BZ53" s="103">
        <v>11</v>
      </c>
      <c r="CA53" s="50"/>
      <c r="CB53" s="55"/>
      <c r="CC53" s="119"/>
    </row>
    <row r="54" spans="2:81" ht="12" x14ac:dyDescent="0.2">
      <c r="B54" s="111" t="s">
        <v>9</v>
      </c>
      <c r="C54" s="34" t="s">
        <v>55</v>
      </c>
      <c r="D54" s="213" t="s">
        <v>129</v>
      </c>
      <c r="E54" s="214"/>
      <c r="F54" s="214"/>
      <c r="G54" s="214"/>
      <c r="H54" s="215"/>
      <c r="I54" s="35">
        <f>I53</f>
        <v>14.2</v>
      </c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  <c r="BW54" s="35"/>
      <c r="BX54" s="136"/>
      <c r="BY54" s="156"/>
      <c r="BZ54" s="36"/>
      <c r="CA54" s="36"/>
      <c r="CB54" s="36"/>
      <c r="CC54" s="107"/>
    </row>
    <row r="55" spans="2:81" ht="12" x14ac:dyDescent="0.2">
      <c r="B55" s="111" t="s">
        <v>9</v>
      </c>
      <c r="C55" s="207" t="s">
        <v>130</v>
      </c>
      <c r="D55" s="207"/>
      <c r="E55" s="207"/>
      <c r="F55" s="207"/>
      <c r="G55" s="207"/>
      <c r="H55" s="207"/>
      <c r="I55" s="56">
        <f>I28+I42+I45+I48+I51+I54</f>
        <v>14.2</v>
      </c>
      <c r="J55" s="56"/>
      <c r="K55" s="56">
        <f>K28+K42+K45+K48+K51+K54</f>
        <v>86.9</v>
      </c>
      <c r="L55" s="56"/>
      <c r="M55" s="56">
        <f>M28+M42+M45+M48+M51+M54</f>
        <v>2016.8999999999999</v>
      </c>
      <c r="N55" s="56">
        <f>N28+N42+N45+N48+N51+N54</f>
        <v>78.3</v>
      </c>
      <c r="O55" s="56"/>
      <c r="P55" s="56"/>
      <c r="Q55" s="56"/>
      <c r="R55" s="56"/>
      <c r="S55" s="56"/>
      <c r="T55" s="56"/>
      <c r="U55" s="56"/>
      <c r="V55" s="56">
        <f>V28+V42+V45+V48+V51+V54</f>
        <v>2182.1</v>
      </c>
      <c r="W55" s="56">
        <f>W28+W42+W45+W48+W51+W54</f>
        <v>2015.9999999999998</v>
      </c>
      <c r="X55" s="56">
        <f>X28+X42+X45+X48+X51+X54</f>
        <v>994.10000000000014</v>
      </c>
      <c r="Y55" s="56">
        <f>Y28+Y42+Y45+Y48+Y51+Y54</f>
        <v>166.2</v>
      </c>
      <c r="Z55" s="56"/>
      <c r="AA55" s="56"/>
      <c r="AB55" s="56"/>
      <c r="AC55" s="56"/>
      <c r="AD55" s="56">
        <f>AD28+AD42+AD45+AD48+AD51+AD54</f>
        <v>1940.1000000000001</v>
      </c>
      <c r="AE55" s="56">
        <f>AE28+AE42+AE45+AE48+AE51+AE54</f>
        <v>89.199999999999989</v>
      </c>
      <c r="AF55" s="56"/>
      <c r="AG55" s="56"/>
      <c r="AH55" s="56">
        <f>AH28+AH42+AH45+AH48+AH51+AH54</f>
        <v>163.00000000000003</v>
      </c>
      <c r="AI55" s="56"/>
      <c r="AJ55" s="56"/>
      <c r="AK55" s="56"/>
      <c r="AL55" s="56"/>
      <c r="AM55" s="56">
        <f>AM28+AM42+AM45+AM48+AM51+AM54</f>
        <v>2192.3000000000002</v>
      </c>
      <c r="AN55" s="56">
        <f>AN28+AN42+AN45+AN48+AN51+AN54</f>
        <v>2088.1</v>
      </c>
      <c r="AO55" s="56">
        <f>AO28+AO42+AO45+AO48+AO51+AO54</f>
        <v>1025.3</v>
      </c>
      <c r="AP55" s="56">
        <f>AP28+AP42+AP45+AP48+AP51+AP54</f>
        <v>104.2</v>
      </c>
      <c r="AQ55" s="56"/>
      <c r="AR55" s="56"/>
      <c r="AS55" s="56"/>
      <c r="AT55" s="56"/>
      <c r="AU55" s="56">
        <f>AU28+AU42+AU45+AU48+AU51+AU54</f>
        <v>2110.8999999999996</v>
      </c>
      <c r="AV55" s="56">
        <f>AV28+AV42+AV45+AV48+AV51+AV54</f>
        <v>78.099999999999994</v>
      </c>
      <c r="AW55" s="56"/>
      <c r="AX55" s="56"/>
      <c r="AY55" s="56"/>
      <c r="AZ55" s="56"/>
      <c r="BA55" s="56"/>
      <c r="BB55" s="56"/>
      <c r="BC55" s="56"/>
      <c r="BD55" s="56">
        <f>BD28+BD42+BD45+BD48+BD51+BD54</f>
        <v>2188.9999999999995</v>
      </c>
      <c r="BE55" s="56">
        <f>BE28+BE42+BE45+BE48+BE51+BE54</f>
        <v>2148.4999999999995</v>
      </c>
      <c r="BF55" s="56">
        <f>BF28+BF42+BF45+BF48+BF51+BF54</f>
        <v>977</v>
      </c>
      <c r="BG55" s="56">
        <f>BG28+BG42+BG45+BG48+BG51+BG54</f>
        <v>43.4</v>
      </c>
      <c r="BH55" s="56"/>
      <c r="BI55" s="56"/>
      <c r="BJ55" s="56"/>
      <c r="BK55" s="56"/>
      <c r="BL55" s="56">
        <f>BL28+BL42+BL45+BL48+BL51+BL54</f>
        <v>2118.1999999999998</v>
      </c>
      <c r="BM55" s="56">
        <f>BM28+BM42+BM45+BM48+BM51+BM54</f>
        <v>77.499999999999986</v>
      </c>
      <c r="BN55" s="56"/>
      <c r="BO55" s="56"/>
      <c r="BP55" s="56"/>
      <c r="BQ55" s="56"/>
      <c r="BR55" s="56"/>
      <c r="BS55" s="56"/>
      <c r="BT55" s="56"/>
      <c r="BU55" s="56">
        <f>BU28+BU42+BU45+BU48+BU51+BU54</f>
        <v>2195.6999999999998</v>
      </c>
      <c r="BV55" s="56">
        <f>BV28+BV42+BV45+BV48+BV51+BV54</f>
        <v>2152.3000000000002</v>
      </c>
      <c r="BW55" s="56">
        <f>BW28+BW42+BW45+BW48+BW51+BW54</f>
        <v>978.10000000000014</v>
      </c>
      <c r="BX55" s="56">
        <f>BX28+BX42+BX45+BX48+BX51+BX54</f>
        <v>43.4</v>
      </c>
      <c r="BY55" s="162"/>
      <c r="BZ55" s="11"/>
      <c r="CA55" s="11"/>
      <c r="CB55" s="11"/>
      <c r="CC55" s="106"/>
    </row>
    <row r="56" spans="2:81" ht="12" x14ac:dyDescent="0.2">
      <c r="B56" s="111" t="s">
        <v>43</v>
      </c>
      <c r="C56" s="227" t="s">
        <v>115</v>
      </c>
      <c r="D56" s="227"/>
      <c r="E56" s="227"/>
      <c r="F56" s="227"/>
      <c r="G56" s="227"/>
      <c r="H56" s="227"/>
      <c r="I56" s="227"/>
      <c r="J56" s="227"/>
      <c r="K56" s="227"/>
      <c r="L56" s="227"/>
      <c r="M56" s="227"/>
      <c r="N56" s="227"/>
      <c r="O56" s="227"/>
      <c r="P56" s="227"/>
      <c r="Q56" s="227"/>
      <c r="R56" s="227"/>
      <c r="S56" s="227"/>
      <c r="T56" s="227"/>
      <c r="U56" s="227"/>
      <c r="V56" s="227"/>
      <c r="W56" s="227"/>
      <c r="X56" s="227"/>
      <c r="Y56" s="227"/>
      <c r="Z56" s="227"/>
      <c r="AA56" s="227"/>
      <c r="AB56" s="227"/>
      <c r="AC56" s="227"/>
      <c r="AD56" s="227"/>
      <c r="AE56" s="227"/>
      <c r="AF56" s="227"/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27"/>
      <c r="AR56" s="227"/>
      <c r="AS56" s="227"/>
      <c r="AT56" s="227"/>
      <c r="AU56" s="227"/>
      <c r="AV56" s="227"/>
      <c r="AW56" s="227"/>
      <c r="AX56" s="227"/>
      <c r="AY56" s="227"/>
      <c r="AZ56" s="227"/>
      <c r="BA56" s="227"/>
      <c r="BB56" s="227"/>
      <c r="BC56" s="227"/>
      <c r="BD56" s="227"/>
      <c r="BE56" s="227"/>
      <c r="BF56" s="227"/>
      <c r="BG56" s="227"/>
      <c r="BH56" s="227"/>
      <c r="BI56" s="227"/>
      <c r="BJ56" s="227"/>
      <c r="BK56" s="227"/>
      <c r="BL56" s="227"/>
      <c r="BM56" s="227"/>
      <c r="BN56" s="227"/>
      <c r="BO56" s="227"/>
      <c r="BP56" s="227"/>
      <c r="BQ56" s="227"/>
      <c r="BR56" s="227"/>
      <c r="BS56" s="227"/>
      <c r="BT56" s="227"/>
      <c r="BU56" s="57"/>
      <c r="BV56" s="57"/>
      <c r="BW56" s="57"/>
      <c r="BX56" s="142"/>
      <c r="BY56" s="162"/>
      <c r="BZ56" s="11"/>
      <c r="CA56" s="11"/>
      <c r="CB56" s="11"/>
      <c r="CC56" s="106"/>
    </row>
    <row r="57" spans="2:81" ht="12" x14ac:dyDescent="0.2">
      <c r="B57" s="109" t="s">
        <v>43</v>
      </c>
      <c r="C57" s="12" t="s">
        <v>9</v>
      </c>
      <c r="D57" s="217" t="s">
        <v>116</v>
      </c>
      <c r="E57" s="217"/>
      <c r="F57" s="217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7"/>
      <c r="AE57" s="217"/>
      <c r="AF57" s="217"/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217"/>
      <c r="AR57" s="217"/>
      <c r="AS57" s="217"/>
      <c r="AT57" s="217"/>
      <c r="AU57" s="217"/>
      <c r="AV57" s="217"/>
      <c r="AW57" s="217"/>
      <c r="AX57" s="217"/>
      <c r="AY57" s="217"/>
      <c r="AZ57" s="217"/>
      <c r="BA57" s="217"/>
      <c r="BB57" s="217"/>
      <c r="BC57" s="217"/>
      <c r="BD57" s="217"/>
      <c r="BE57" s="217"/>
      <c r="BF57" s="217"/>
      <c r="BG57" s="217"/>
      <c r="BH57" s="217"/>
      <c r="BI57" s="217"/>
      <c r="BJ57" s="217"/>
      <c r="BK57" s="217"/>
      <c r="BL57" s="217"/>
      <c r="BM57" s="217"/>
      <c r="BN57" s="217"/>
      <c r="BO57" s="217"/>
      <c r="BP57" s="217"/>
      <c r="BQ57" s="217"/>
      <c r="BR57" s="217"/>
      <c r="BS57" s="217"/>
      <c r="BT57" s="217"/>
      <c r="BU57" s="47"/>
      <c r="BV57" s="47"/>
      <c r="BW57" s="47"/>
      <c r="BX57" s="137"/>
      <c r="BY57" s="154"/>
      <c r="BZ57" s="47"/>
      <c r="CA57" s="47"/>
      <c r="CB57" s="47"/>
      <c r="CC57" s="112"/>
    </row>
    <row r="58" spans="2:81" ht="48" x14ac:dyDescent="0.2">
      <c r="B58" s="109" t="s">
        <v>43</v>
      </c>
      <c r="C58" s="12" t="s">
        <v>9</v>
      </c>
      <c r="D58" s="66" t="s">
        <v>9</v>
      </c>
      <c r="E58" s="199" t="s">
        <v>83</v>
      </c>
      <c r="F58" s="89" t="s">
        <v>9</v>
      </c>
      <c r="G58" s="81">
        <v>188718528</v>
      </c>
      <c r="H58" s="77" t="s">
        <v>84</v>
      </c>
      <c r="I58" s="77"/>
      <c r="J58" s="77"/>
      <c r="K58" s="77"/>
      <c r="L58" s="77"/>
      <c r="M58" s="77">
        <v>61</v>
      </c>
      <c r="N58" s="77"/>
      <c r="O58" s="77"/>
      <c r="P58" s="77"/>
      <c r="Q58" s="77"/>
      <c r="R58" s="77"/>
      <c r="S58" s="77"/>
      <c r="T58" s="77"/>
      <c r="U58" s="77"/>
      <c r="V58" s="77">
        <f>M58</f>
        <v>61</v>
      </c>
      <c r="W58" s="77">
        <f>M58</f>
        <v>61</v>
      </c>
      <c r="X58" s="77">
        <v>41.6</v>
      </c>
      <c r="Y58" s="77">
        <v>0</v>
      </c>
      <c r="Z58" s="72"/>
      <c r="AA58" s="72"/>
      <c r="AB58" s="72"/>
      <c r="AC58" s="77"/>
      <c r="AD58" s="77">
        <v>67</v>
      </c>
      <c r="AE58" s="77"/>
      <c r="AF58" s="77"/>
      <c r="AG58" s="77"/>
      <c r="AH58" s="77"/>
      <c r="AI58" s="77"/>
      <c r="AJ58" s="77"/>
      <c r="AK58" s="77"/>
      <c r="AL58" s="77"/>
      <c r="AM58" s="77">
        <f>AD58</f>
        <v>67</v>
      </c>
      <c r="AN58" s="77">
        <f>67</f>
        <v>67</v>
      </c>
      <c r="AO58" s="72">
        <v>46</v>
      </c>
      <c r="AP58" s="72">
        <v>0</v>
      </c>
      <c r="AQ58" s="72"/>
      <c r="AR58" s="72"/>
      <c r="AS58" s="77"/>
      <c r="AT58" s="77"/>
      <c r="AU58" s="77">
        <v>67</v>
      </c>
      <c r="AV58" s="77"/>
      <c r="AW58" s="77"/>
      <c r="AX58" s="77"/>
      <c r="AY58" s="77"/>
      <c r="AZ58" s="77"/>
      <c r="BA58" s="77"/>
      <c r="BB58" s="77"/>
      <c r="BC58" s="77"/>
      <c r="BD58" s="77">
        <f>AU58</f>
        <v>67</v>
      </c>
      <c r="BE58" s="72">
        <f>BD58</f>
        <v>67</v>
      </c>
      <c r="BF58" s="72">
        <v>46</v>
      </c>
      <c r="BG58" s="72">
        <v>0</v>
      </c>
      <c r="BH58" s="72"/>
      <c r="BI58" s="77"/>
      <c r="BJ58" s="77"/>
      <c r="BK58" s="77"/>
      <c r="BL58" s="77">
        <v>67</v>
      </c>
      <c r="BM58" s="77"/>
      <c r="BN58" s="77"/>
      <c r="BO58" s="77"/>
      <c r="BP58" s="77"/>
      <c r="BQ58" s="77"/>
      <c r="BR58" s="77"/>
      <c r="BS58" s="77"/>
      <c r="BT58" s="77"/>
      <c r="BU58" s="77">
        <v>67</v>
      </c>
      <c r="BV58" s="77">
        <v>67</v>
      </c>
      <c r="BW58" s="77">
        <v>46</v>
      </c>
      <c r="BX58" s="129">
        <v>0</v>
      </c>
      <c r="BY58" s="163" t="s">
        <v>85</v>
      </c>
      <c r="BZ58" s="22">
        <v>2</v>
      </c>
      <c r="CA58" s="22">
        <v>4</v>
      </c>
      <c r="CB58" s="22">
        <v>4</v>
      </c>
      <c r="CC58" s="120">
        <v>4</v>
      </c>
    </row>
    <row r="59" spans="2:81" ht="12" x14ac:dyDescent="0.2">
      <c r="B59" s="109" t="s">
        <v>43</v>
      </c>
      <c r="C59" s="12" t="s">
        <v>9</v>
      </c>
      <c r="D59" s="213" t="s">
        <v>129</v>
      </c>
      <c r="E59" s="214"/>
      <c r="F59" s="214"/>
      <c r="G59" s="214"/>
      <c r="H59" s="215"/>
      <c r="I59" s="35"/>
      <c r="J59" s="35"/>
      <c r="K59" s="35"/>
      <c r="L59" s="35"/>
      <c r="M59" s="35">
        <f>M58</f>
        <v>61</v>
      </c>
      <c r="N59" s="35"/>
      <c r="O59" s="35"/>
      <c r="P59" s="35"/>
      <c r="Q59" s="35"/>
      <c r="R59" s="35"/>
      <c r="S59" s="35"/>
      <c r="T59" s="35"/>
      <c r="U59" s="35"/>
      <c r="V59" s="35">
        <f t="shared" ref="V59:Y60" si="1">V58</f>
        <v>61</v>
      </c>
      <c r="W59" s="35">
        <f t="shared" si="1"/>
        <v>61</v>
      </c>
      <c r="X59" s="35">
        <f t="shared" si="1"/>
        <v>41.6</v>
      </c>
      <c r="Y59" s="35">
        <f t="shared" si="1"/>
        <v>0</v>
      </c>
      <c r="Z59" s="35"/>
      <c r="AA59" s="35"/>
      <c r="AB59" s="35"/>
      <c r="AC59" s="35"/>
      <c r="AD59" s="35">
        <f>AD58</f>
        <v>67</v>
      </c>
      <c r="AE59" s="35"/>
      <c r="AF59" s="35"/>
      <c r="AG59" s="35"/>
      <c r="AH59" s="35"/>
      <c r="AI59" s="35"/>
      <c r="AJ59" s="35"/>
      <c r="AK59" s="35"/>
      <c r="AL59" s="35"/>
      <c r="AM59" s="35">
        <f t="shared" ref="AM59:AP60" si="2">AM58</f>
        <v>67</v>
      </c>
      <c r="AN59" s="35">
        <f t="shared" si="2"/>
        <v>67</v>
      </c>
      <c r="AO59" s="35">
        <f t="shared" si="2"/>
        <v>46</v>
      </c>
      <c r="AP59" s="35">
        <f t="shared" si="2"/>
        <v>0</v>
      </c>
      <c r="AQ59" s="35"/>
      <c r="AR59" s="35"/>
      <c r="AS59" s="35"/>
      <c r="AT59" s="35"/>
      <c r="AU59" s="35">
        <f>AU58</f>
        <v>67</v>
      </c>
      <c r="AV59" s="35"/>
      <c r="AW59" s="35"/>
      <c r="AX59" s="35"/>
      <c r="AY59" s="35"/>
      <c r="AZ59" s="35"/>
      <c r="BA59" s="35"/>
      <c r="BB59" s="35"/>
      <c r="BC59" s="35"/>
      <c r="BD59" s="35">
        <f t="shared" ref="BD59:BG60" si="3">BD58</f>
        <v>67</v>
      </c>
      <c r="BE59" s="35">
        <f t="shared" si="3"/>
        <v>67</v>
      </c>
      <c r="BF59" s="35">
        <f t="shared" si="3"/>
        <v>46</v>
      </c>
      <c r="BG59" s="35">
        <f t="shared" si="3"/>
        <v>0</v>
      </c>
      <c r="BH59" s="35"/>
      <c r="BI59" s="35"/>
      <c r="BJ59" s="35"/>
      <c r="BK59" s="35"/>
      <c r="BL59" s="35">
        <f>BL58</f>
        <v>67</v>
      </c>
      <c r="BM59" s="35"/>
      <c r="BN59" s="35"/>
      <c r="BO59" s="35"/>
      <c r="BP59" s="35"/>
      <c r="BQ59" s="35"/>
      <c r="BR59" s="35"/>
      <c r="BS59" s="35"/>
      <c r="BT59" s="35"/>
      <c r="BU59" s="35">
        <f t="shared" ref="BU59:BX60" si="4">BU58</f>
        <v>67</v>
      </c>
      <c r="BV59" s="35">
        <f t="shared" si="4"/>
        <v>67</v>
      </c>
      <c r="BW59" s="35">
        <f t="shared" si="4"/>
        <v>46</v>
      </c>
      <c r="BX59" s="136">
        <f t="shared" si="4"/>
        <v>0</v>
      </c>
      <c r="BY59" s="154"/>
      <c r="BZ59" s="47"/>
      <c r="CA59" s="47"/>
      <c r="CB59" s="47"/>
      <c r="CC59" s="112"/>
    </row>
    <row r="60" spans="2:81" ht="12" x14ac:dyDescent="0.2">
      <c r="B60" s="111" t="s">
        <v>43</v>
      </c>
      <c r="C60" s="207" t="s">
        <v>130</v>
      </c>
      <c r="D60" s="207"/>
      <c r="E60" s="207"/>
      <c r="F60" s="207"/>
      <c r="G60" s="207"/>
      <c r="H60" s="207"/>
      <c r="I60" s="56"/>
      <c r="J60" s="56"/>
      <c r="K60" s="56"/>
      <c r="L60" s="56"/>
      <c r="M60" s="56">
        <f>M59</f>
        <v>61</v>
      </c>
      <c r="N60" s="56"/>
      <c r="O60" s="56"/>
      <c r="P60" s="56"/>
      <c r="Q60" s="56"/>
      <c r="R60" s="56"/>
      <c r="S60" s="56"/>
      <c r="T60" s="56"/>
      <c r="U60" s="56"/>
      <c r="V60" s="56">
        <f t="shared" si="1"/>
        <v>61</v>
      </c>
      <c r="W60" s="56">
        <f t="shared" si="1"/>
        <v>61</v>
      </c>
      <c r="X60" s="56">
        <f t="shared" si="1"/>
        <v>41.6</v>
      </c>
      <c r="Y60" s="56">
        <f t="shared" si="1"/>
        <v>0</v>
      </c>
      <c r="Z60" s="56"/>
      <c r="AA60" s="56"/>
      <c r="AB60" s="56"/>
      <c r="AC60" s="56"/>
      <c r="AD60" s="56">
        <f>AD59</f>
        <v>67</v>
      </c>
      <c r="AE60" s="56"/>
      <c r="AF60" s="56"/>
      <c r="AG60" s="56"/>
      <c r="AH60" s="56"/>
      <c r="AI60" s="56"/>
      <c r="AJ60" s="56"/>
      <c r="AK60" s="56"/>
      <c r="AL60" s="56"/>
      <c r="AM60" s="56">
        <f t="shared" si="2"/>
        <v>67</v>
      </c>
      <c r="AN60" s="56">
        <f t="shared" si="2"/>
        <v>67</v>
      </c>
      <c r="AO60" s="56">
        <f t="shared" si="2"/>
        <v>46</v>
      </c>
      <c r="AP60" s="56">
        <f t="shared" si="2"/>
        <v>0</v>
      </c>
      <c r="AQ60" s="56"/>
      <c r="AR60" s="56"/>
      <c r="AS60" s="56"/>
      <c r="AT60" s="56"/>
      <c r="AU60" s="56">
        <f>AU59</f>
        <v>67</v>
      </c>
      <c r="AV60" s="56"/>
      <c r="AW60" s="56"/>
      <c r="AX60" s="56"/>
      <c r="AY60" s="56"/>
      <c r="AZ60" s="56"/>
      <c r="BA60" s="56"/>
      <c r="BB60" s="56"/>
      <c r="BC60" s="56"/>
      <c r="BD60" s="56">
        <f t="shared" si="3"/>
        <v>67</v>
      </c>
      <c r="BE60" s="56">
        <f t="shared" si="3"/>
        <v>67</v>
      </c>
      <c r="BF60" s="56">
        <f t="shared" si="3"/>
        <v>46</v>
      </c>
      <c r="BG60" s="56">
        <f t="shared" si="3"/>
        <v>0</v>
      </c>
      <c r="BH60" s="56"/>
      <c r="BI60" s="56"/>
      <c r="BJ60" s="56"/>
      <c r="BK60" s="56"/>
      <c r="BL60" s="56">
        <f>BL59</f>
        <v>67</v>
      </c>
      <c r="BM60" s="56"/>
      <c r="BN60" s="56"/>
      <c r="BO60" s="56"/>
      <c r="BP60" s="56"/>
      <c r="BQ60" s="56"/>
      <c r="BR60" s="56"/>
      <c r="BS60" s="56"/>
      <c r="BT60" s="56"/>
      <c r="BU60" s="56">
        <f t="shared" si="4"/>
        <v>67</v>
      </c>
      <c r="BV60" s="56">
        <f t="shared" si="4"/>
        <v>67</v>
      </c>
      <c r="BW60" s="56">
        <f t="shared" si="4"/>
        <v>46</v>
      </c>
      <c r="BX60" s="141">
        <f t="shared" si="4"/>
        <v>0</v>
      </c>
      <c r="BY60" s="162"/>
      <c r="BZ60" s="60"/>
      <c r="CA60" s="60"/>
      <c r="CB60" s="11"/>
      <c r="CC60" s="106"/>
    </row>
    <row r="61" spans="2:81" ht="12" x14ac:dyDescent="0.2">
      <c r="B61" s="109" t="s">
        <v>52</v>
      </c>
      <c r="C61" s="208" t="s">
        <v>86</v>
      </c>
      <c r="D61" s="208"/>
      <c r="E61" s="208"/>
      <c r="F61" s="208"/>
      <c r="G61" s="208"/>
      <c r="H61" s="208"/>
      <c r="I61" s="208"/>
      <c r="J61" s="208"/>
      <c r="K61" s="208"/>
      <c r="L61" s="208"/>
      <c r="M61" s="208"/>
      <c r="N61" s="208"/>
      <c r="O61" s="208"/>
      <c r="P61" s="208"/>
      <c r="Q61" s="208"/>
      <c r="R61" s="208"/>
      <c r="S61" s="208"/>
      <c r="T61" s="208"/>
      <c r="U61" s="208"/>
      <c r="V61" s="208"/>
      <c r="W61" s="208"/>
      <c r="X61" s="208"/>
      <c r="Y61" s="208"/>
      <c r="Z61" s="208"/>
      <c r="AA61" s="208"/>
      <c r="AB61" s="208"/>
      <c r="AC61" s="208"/>
      <c r="AD61" s="208"/>
      <c r="AE61" s="208"/>
      <c r="AF61" s="208"/>
      <c r="AG61" s="208"/>
      <c r="AH61" s="208"/>
      <c r="AI61" s="208"/>
      <c r="AJ61" s="208"/>
      <c r="AK61" s="208"/>
      <c r="AL61" s="208"/>
      <c r="AM61" s="208"/>
      <c r="AN61" s="208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  <c r="BM61" s="59"/>
      <c r="BN61" s="59"/>
      <c r="BO61" s="59"/>
      <c r="BP61" s="59"/>
      <c r="BQ61" s="59"/>
      <c r="BR61" s="59"/>
      <c r="BS61" s="59"/>
      <c r="BT61" s="59"/>
      <c r="BU61" s="60"/>
      <c r="BV61" s="60"/>
      <c r="BW61" s="60"/>
      <c r="BX61" s="143"/>
      <c r="BY61" s="153"/>
      <c r="BZ61" s="60"/>
      <c r="CA61" s="60"/>
      <c r="CB61" s="11"/>
      <c r="CC61" s="106"/>
    </row>
    <row r="62" spans="2:81" ht="12" x14ac:dyDescent="0.2">
      <c r="B62" s="109" t="s">
        <v>52</v>
      </c>
      <c r="C62" s="12" t="s">
        <v>9</v>
      </c>
      <c r="D62" s="217" t="s">
        <v>87</v>
      </c>
      <c r="E62" s="217"/>
      <c r="F62" s="217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7"/>
      <c r="AE62" s="217"/>
      <c r="AF62" s="217"/>
      <c r="AG62" s="217"/>
      <c r="AH62" s="217"/>
      <c r="AI62" s="217"/>
      <c r="AJ62" s="217"/>
      <c r="AK62" s="217"/>
      <c r="AL62" s="217"/>
      <c r="AM62" s="217"/>
      <c r="AN62" s="217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  <c r="BS62" s="29"/>
      <c r="BT62" s="29"/>
      <c r="BU62" s="61"/>
      <c r="BV62" s="47"/>
      <c r="BW62" s="47"/>
      <c r="BX62" s="137"/>
      <c r="BY62" s="154"/>
      <c r="BZ62" s="47"/>
      <c r="CA62" s="47"/>
      <c r="CB62" s="14"/>
      <c r="CC62" s="112"/>
    </row>
    <row r="63" spans="2:81" ht="57.75" customHeight="1" x14ac:dyDescent="0.2">
      <c r="B63" s="109" t="s">
        <v>52</v>
      </c>
      <c r="C63" s="12" t="s">
        <v>9</v>
      </c>
      <c r="D63" s="62" t="s">
        <v>9</v>
      </c>
      <c r="E63" s="180" t="s">
        <v>88</v>
      </c>
      <c r="F63" s="90" t="s">
        <v>9</v>
      </c>
      <c r="G63" s="80" t="s">
        <v>18</v>
      </c>
      <c r="H63" s="185" t="s">
        <v>140</v>
      </c>
      <c r="I63" s="79"/>
      <c r="J63" s="79"/>
      <c r="K63" s="79"/>
      <c r="L63" s="79"/>
      <c r="M63" s="76">
        <v>662.5</v>
      </c>
      <c r="N63" s="76"/>
      <c r="O63" s="76"/>
      <c r="P63" s="76"/>
      <c r="Q63" s="76"/>
      <c r="R63" s="76"/>
      <c r="S63" s="76"/>
      <c r="T63" s="76"/>
      <c r="U63" s="76"/>
      <c r="V63" s="76">
        <f>M63</f>
        <v>662.5</v>
      </c>
      <c r="W63" s="76">
        <v>0</v>
      </c>
      <c r="X63" s="76">
        <v>0</v>
      </c>
      <c r="Y63" s="76">
        <f>M63</f>
        <v>662.5</v>
      </c>
      <c r="Z63" s="76"/>
      <c r="AA63" s="76"/>
      <c r="AB63" s="76"/>
      <c r="AC63" s="76"/>
      <c r="AD63" s="76">
        <v>999</v>
      </c>
      <c r="AE63" s="76"/>
      <c r="AF63" s="76"/>
      <c r="AG63" s="76"/>
      <c r="AH63" s="76"/>
      <c r="AI63" s="76"/>
      <c r="AJ63" s="76"/>
      <c r="AK63" s="76"/>
      <c r="AL63" s="76"/>
      <c r="AM63" s="76">
        <f>AD63</f>
        <v>999</v>
      </c>
      <c r="AN63" s="76">
        <f>AD63</f>
        <v>999</v>
      </c>
      <c r="AO63" s="76">
        <f>0</f>
        <v>0</v>
      </c>
      <c r="AP63" s="76">
        <f>AO63</f>
        <v>0</v>
      </c>
      <c r="AQ63" s="77"/>
      <c r="AR63" s="77"/>
      <c r="AS63" s="8"/>
      <c r="AT63" s="8"/>
      <c r="AU63" s="77">
        <v>810.9</v>
      </c>
      <c r="AV63" s="77"/>
      <c r="AW63" s="77"/>
      <c r="AX63" s="77"/>
      <c r="AY63" s="77"/>
      <c r="AZ63" s="77"/>
      <c r="BA63" s="77"/>
      <c r="BB63" s="77"/>
      <c r="BC63" s="8"/>
      <c r="BD63" s="77">
        <f>AU63</f>
        <v>810.9</v>
      </c>
      <c r="BE63" s="77">
        <v>0</v>
      </c>
      <c r="BF63" s="77">
        <v>0</v>
      </c>
      <c r="BG63" s="77">
        <f>BD63</f>
        <v>810.9</v>
      </c>
      <c r="BH63" s="77"/>
      <c r="BI63" s="8"/>
      <c r="BJ63" s="77"/>
      <c r="BK63" s="77"/>
      <c r="BL63" s="77">
        <v>810.9</v>
      </c>
      <c r="BM63" s="77"/>
      <c r="BN63" s="77"/>
      <c r="BO63" s="77"/>
      <c r="BP63" s="77"/>
      <c r="BQ63" s="8"/>
      <c r="BR63" s="8"/>
      <c r="BS63" s="8"/>
      <c r="BT63" s="8"/>
      <c r="BU63" s="77">
        <f>BL63</f>
        <v>810.9</v>
      </c>
      <c r="BV63" s="77">
        <v>0</v>
      </c>
      <c r="BW63" s="77">
        <v>0</v>
      </c>
      <c r="BX63" s="129">
        <f>BU63</f>
        <v>810.9</v>
      </c>
      <c r="BY63" s="164" t="s">
        <v>90</v>
      </c>
      <c r="BZ63" s="63">
        <v>662.5</v>
      </c>
      <c r="CA63" s="63">
        <v>999</v>
      </c>
      <c r="CB63" s="63">
        <v>810.9</v>
      </c>
      <c r="CC63" s="121">
        <v>810.9</v>
      </c>
    </row>
    <row r="64" spans="2:81" ht="46.9" customHeight="1" x14ac:dyDescent="0.2">
      <c r="B64" s="109" t="s">
        <v>52</v>
      </c>
      <c r="C64" s="12" t="s">
        <v>9</v>
      </c>
      <c r="D64" s="62" t="s">
        <v>43</v>
      </c>
      <c r="E64" s="180" t="s">
        <v>91</v>
      </c>
      <c r="F64" s="90" t="s">
        <v>9</v>
      </c>
      <c r="G64" s="80" t="s">
        <v>18</v>
      </c>
      <c r="H64" s="185" t="s">
        <v>140</v>
      </c>
      <c r="I64" s="79"/>
      <c r="J64" s="79"/>
      <c r="K64" s="79"/>
      <c r="L64" s="79"/>
      <c r="M64" s="76">
        <v>199.8</v>
      </c>
      <c r="N64" s="76"/>
      <c r="O64" s="76"/>
      <c r="P64" s="76"/>
      <c r="Q64" s="76"/>
      <c r="R64" s="76"/>
      <c r="S64" s="76"/>
      <c r="T64" s="76"/>
      <c r="U64" s="76"/>
      <c r="V64" s="76">
        <f>M64</f>
        <v>199.8</v>
      </c>
      <c r="W64" s="76">
        <f>V64</f>
        <v>199.8</v>
      </c>
      <c r="X64" s="76">
        <v>0</v>
      </c>
      <c r="Y64" s="76">
        <v>0</v>
      </c>
      <c r="Z64" s="76"/>
      <c r="AA64" s="76"/>
      <c r="AB64" s="76"/>
      <c r="AC64" s="76"/>
      <c r="AD64" s="76">
        <v>170</v>
      </c>
      <c r="AE64" s="76"/>
      <c r="AF64" s="76"/>
      <c r="AG64" s="76"/>
      <c r="AH64" s="76"/>
      <c r="AI64" s="76"/>
      <c r="AJ64" s="76"/>
      <c r="AK64" s="76"/>
      <c r="AL64" s="76"/>
      <c r="AM64" s="76">
        <v>170</v>
      </c>
      <c r="AN64" s="76">
        <f>AD64</f>
        <v>170</v>
      </c>
      <c r="AO64" s="76">
        <v>0</v>
      </c>
      <c r="AP64" s="76">
        <v>0</v>
      </c>
      <c r="AQ64" s="77"/>
      <c r="AR64" s="77"/>
      <c r="AS64" s="8"/>
      <c r="AT64" s="8"/>
      <c r="AU64" s="77">
        <v>210.6</v>
      </c>
      <c r="AV64" s="77"/>
      <c r="AW64" s="77"/>
      <c r="AX64" s="77"/>
      <c r="AY64" s="77"/>
      <c r="AZ64" s="77"/>
      <c r="BA64" s="77"/>
      <c r="BB64" s="77"/>
      <c r="BC64" s="8"/>
      <c r="BD64" s="77">
        <f>AU63:AU64</f>
        <v>210.6</v>
      </c>
      <c r="BE64" s="77">
        <f>AU64</f>
        <v>210.6</v>
      </c>
      <c r="BF64" s="77">
        <v>0</v>
      </c>
      <c r="BG64" s="77">
        <v>0</v>
      </c>
      <c r="BH64" s="77"/>
      <c r="BI64" s="8"/>
      <c r="BJ64" s="77"/>
      <c r="BK64" s="77"/>
      <c r="BL64" s="77">
        <v>173.8</v>
      </c>
      <c r="BM64" s="77"/>
      <c r="BN64" s="77"/>
      <c r="BO64" s="77"/>
      <c r="BP64" s="77"/>
      <c r="BQ64" s="8"/>
      <c r="BR64" s="8"/>
      <c r="BS64" s="8"/>
      <c r="BT64" s="8"/>
      <c r="BU64" s="77">
        <f>BL64</f>
        <v>173.8</v>
      </c>
      <c r="BV64" s="77">
        <f>BU64</f>
        <v>173.8</v>
      </c>
      <c r="BW64" s="77">
        <v>0</v>
      </c>
      <c r="BX64" s="129">
        <v>0</v>
      </c>
      <c r="BY64" s="164" t="s">
        <v>92</v>
      </c>
      <c r="BZ64" s="63">
        <v>199.8</v>
      </c>
      <c r="CA64" s="63">
        <v>170</v>
      </c>
      <c r="CB64" s="63">
        <v>210.6</v>
      </c>
      <c r="CC64" s="121">
        <v>173.8</v>
      </c>
    </row>
    <row r="65" spans="2:81" ht="12" x14ac:dyDescent="0.2">
      <c r="B65" s="111" t="s">
        <v>52</v>
      </c>
      <c r="C65" s="34" t="s">
        <v>9</v>
      </c>
      <c r="D65" s="209" t="s">
        <v>129</v>
      </c>
      <c r="E65" s="209"/>
      <c r="F65" s="209"/>
      <c r="G65" s="209"/>
      <c r="H65" s="209"/>
      <c r="I65" s="35"/>
      <c r="J65" s="35"/>
      <c r="K65" s="35"/>
      <c r="L65" s="35"/>
      <c r="M65" s="35">
        <f>M63+M64</f>
        <v>862.3</v>
      </c>
      <c r="N65" s="35"/>
      <c r="O65" s="35"/>
      <c r="P65" s="35"/>
      <c r="Q65" s="35"/>
      <c r="R65" s="35"/>
      <c r="S65" s="35"/>
      <c r="T65" s="35"/>
      <c r="U65" s="35"/>
      <c r="V65" s="35">
        <f>V63+V64</f>
        <v>862.3</v>
      </c>
      <c r="W65" s="35">
        <f>W63+W64</f>
        <v>199.8</v>
      </c>
      <c r="X65" s="35">
        <f>X63+X64</f>
        <v>0</v>
      </c>
      <c r="Y65" s="35">
        <f>Y63+Y64</f>
        <v>662.5</v>
      </c>
      <c r="Z65" s="35"/>
      <c r="AA65" s="35"/>
      <c r="AB65" s="35"/>
      <c r="AC65" s="35"/>
      <c r="AD65" s="35">
        <f>AD63+AD64</f>
        <v>1169</v>
      </c>
      <c r="AE65" s="35"/>
      <c r="AF65" s="35"/>
      <c r="AG65" s="35"/>
      <c r="AH65" s="35"/>
      <c r="AI65" s="35"/>
      <c r="AJ65" s="35"/>
      <c r="AK65" s="35"/>
      <c r="AL65" s="35"/>
      <c r="AM65" s="35">
        <f>AM63+AM64</f>
        <v>1169</v>
      </c>
      <c r="AN65" s="35">
        <f>AN63+AN64</f>
        <v>1169</v>
      </c>
      <c r="AO65" s="35">
        <f>AO63+AO64</f>
        <v>0</v>
      </c>
      <c r="AP65" s="35">
        <f>AP63+AP64</f>
        <v>0</v>
      </c>
      <c r="AQ65" s="35"/>
      <c r="AR65" s="35"/>
      <c r="AS65" s="35"/>
      <c r="AT65" s="35"/>
      <c r="AU65" s="35">
        <f>AU63+AU64</f>
        <v>1021.5</v>
      </c>
      <c r="AV65" s="35"/>
      <c r="AW65" s="35"/>
      <c r="AX65" s="35"/>
      <c r="AY65" s="35"/>
      <c r="AZ65" s="35"/>
      <c r="BA65" s="35"/>
      <c r="BB65" s="35"/>
      <c r="BC65" s="35"/>
      <c r="BD65" s="35">
        <f>BD63+BD64</f>
        <v>1021.5</v>
      </c>
      <c r="BE65" s="35">
        <f>BE63+BE64</f>
        <v>210.6</v>
      </c>
      <c r="BF65" s="35">
        <f>BF63+BF64</f>
        <v>0</v>
      </c>
      <c r="BG65" s="35">
        <f>BG63+BG64</f>
        <v>810.9</v>
      </c>
      <c r="BH65" s="35"/>
      <c r="BI65" s="35"/>
      <c r="BJ65" s="35"/>
      <c r="BK65" s="35"/>
      <c r="BL65" s="35">
        <f>BL63+BL64</f>
        <v>984.7</v>
      </c>
      <c r="BM65" s="35"/>
      <c r="BN65" s="35"/>
      <c r="BO65" s="35"/>
      <c r="BP65" s="35"/>
      <c r="BQ65" s="35"/>
      <c r="BR65" s="35"/>
      <c r="BS65" s="35"/>
      <c r="BT65" s="35"/>
      <c r="BU65" s="35">
        <f>BU63+BU64</f>
        <v>984.7</v>
      </c>
      <c r="BV65" s="35">
        <f>BV63+BV64</f>
        <v>173.8</v>
      </c>
      <c r="BW65" s="35">
        <f>BW63+BW64</f>
        <v>0</v>
      </c>
      <c r="BX65" s="136">
        <f>BX63+BX64</f>
        <v>810.9</v>
      </c>
      <c r="BY65" s="156"/>
      <c r="BZ65" s="47"/>
      <c r="CA65" s="47"/>
      <c r="CB65" s="47"/>
      <c r="CC65" s="112"/>
    </row>
    <row r="66" spans="2:81" ht="12" x14ac:dyDescent="0.2">
      <c r="B66" s="111" t="s">
        <v>52</v>
      </c>
      <c r="C66" s="207" t="s">
        <v>130</v>
      </c>
      <c r="D66" s="207"/>
      <c r="E66" s="207"/>
      <c r="F66" s="207"/>
      <c r="G66" s="207"/>
      <c r="H66" s="207"/>
      <c r="I66" s="56"/>
      <c r="J66" s="56"/>
      <c r="K66" s="56"/>
      <c r="L66" s="56"/>
      <c r="M66" s="56">
        <f>SUM(M63:M64)</f>
        <v>862.3</v>
      </c>
      <c r="N66" s="56"/>
      <c r="O66" s="56"/>
      <c r="P66" s="56"/>
      <c r="Q66" s="56"/>
      <c r="R66" s="56"/>
      <c r="S66" s="56"/>
      <c r="T66" s="56"/>
      <c r="U66" s="56"/>
      <c r="V66" s="56">
        <f>SUM(V63:V64)</f>
        <v>862.3</v>
      </c>
      <c r="W66" s="56">
        <f>SUM(W63:W64)</f>
        <v>199.8</v>
      </c>
      <c r="X66" s="56">
        <f>SUM(X63:X64)</f>
        <v>0</v>
      </c>
      <c r="Y66" s="56">
        <f>SUM(Y63:Y64)</f>
        <v>662.5</v>
      </c>
      <c r="Z66" s="56"/>
      <c r="AA66" s="56"/>
      <c r="AB66" s="56"/>
      <c r="AC66" s="56"/>
      <c r="AD66" s="56">
        <f>SUM(AD63:AD64)</f>
        <v>1169</v>
      </c>
      <c r="AE66" s="56"/>
      <c r="AF66" s="56"/>
      <c r="AG66" s="56"/>
      <c r="AH66" s="56"/>
      <c r="AI66" s="56"/>
      <c r="AJ66" s="56"/>
      <c r="AK66" s="56"/>
      <c r="AL66" s="56"/>
      <c r="AM66" s="56">
        <f>SUM(AM63:AM64)</f>
        <v>1169</v>
      </c>
      <c r="AN66" s="56">
        <f>SUM(AN63:AN64)</f>
        <v>1169</v>
      </c>
      <c r="AO66" s="56">
        <f>SUM(AO63:AO64)</f>
        <v>0</v>
      </c>
      <c r="AP66" s="56">
        <f>SUM(AP63:AP64)</f>
        <v>0</v>
      </c>
      <c r="AQ66" s="56"/>
      <c r="AR66" s="56"/>
      <c r="AS66" s="56"/>
      <c r="AT66" s="56"/>
      <c r="AU66" s="56">
        <f>SUM(AU63:AU64)</f>
        <v>1021.5</v>
      </c>
      <c r="AV66" s="56"/>
      <c r="AW66" s="56"/>
      <c r="AX66" s="56"/>
      <c r="AY66" s="56"/>
      <c r="AZ66" s="56"/>
      <c r="BA66" s="56"/>
      <c r="BB66" s="56"/>
      <c r="BC66" s="56"/>
      <c r="BD66" s="56">
        <f>SUM(BD63:BD64)</f>
        <v>1021.5</v>
      </c>
      <c r="BE66" s="56">
        <f>SUM(BE63:BE64)</f>
        <v>210.6</v>
      </c>
      <c r="BF66" s="56">
        <f>SUM(BF63:BF64)</f>
        <v>0</v>
      </c>
      <c r="BG66" s="56">
        <f>SUM(BG63:BG64)</f>
        <v>810.9</v>
      </c>
      <c r="BH66" s="56"/>
      <c r="BI66" s="56"/>
      <c r="BJ66" s="56"/>
      <c r="BK66" s="56"/>
      <c r="BL66" s="56">
        <f>SUM(BL63:BL64)</f>
        <v>984.7</v>
      </c>
      <c r="BM66" s="56"/>
      <c r="BN66" s="56"/>
      <c r="BO66" s="56"/>
      <c r="BP66" s="56"/>
      <c r="BQ66" s="56"/>
      <c r="BR66" s="56"/>
      <c r="BS66" s="56"/>
      <c r="BT66" s="56"/>
      <c r="BU66" s="56">
        <f>SUM(BU63:BU64)</f>
        <v>984.7</v>
      </c>
      <c r="BV66" s="56">
        <f>SUM(BV63:BV64)</f>
        <v>173.8</v>
      </c>
      <c r="BW66" s="56">
        <f>SUM(BW63:BW64)</f>
        <v>0</v>
      </c>
      <c r="BX66" s="141">
        <f>SUM(BX63:BX64)</f>
        <v>810.9</v>
      </c>
      <c r="BY66" s="162"/>
      <c r="BZ66" s="57"/>
      <c r="CA66" s="57"/>
      <c r="CB66" s="57"/>
      <c r="CC66" s="122"/>
    </row>
    <row r="67" spans="2:81" ht="12.75" x14ac:dyDescent="0.2">
      <c r="B67" s="123" t="s">
        <v>53</v>
      </c>
      <c r="C67" s="233" t="s">
        <v>93</v>
      </c>
      <c r="D67" s="234"/>
      <c r="E67" s="234"/>
      <c r="F67" s="234"/>
      <c r="G67" s="234"/>
      <c r="H67" s="234"/>
      <c r="I67" s="234"/>
      <c r="J67" s="234"/>
      <c r="K67" s="234"/>
      <c r="L67" s="234"/>
      <c r="M67" s="234"/>
      <c r="N67" s="234"/>
      <c r="O67" s="234"/>
      <c r="P67" s="234"/>
      <c r="Q67" s="234"/>
      <c r="R67" s="234"/>
      <c r="S67" s="234"/>
      <c r="T67" s="234"/>
      <c r="U67" s="234"/>
      <c r="V67" s="234"/>
      <c r="W67" s="234"/>
      <c r="X67" s="234"/>
      <c r="Y67" s="234"/>
      <c r="Z67" s="234"/>
      <c r="AA67" s="234"/>
      <c r="AB67" s="234"/>
      <c r="AC67" s="234"/>
      <c r="AD67" s="234"/>
      <c r="AE67" s="234"/>
      <c r="AF67" s="234"/>
      <c r="AG67" s="234"/>
      <c r="AH67" s="234"/>
      <c r="AI67" s="234"/>
      <c r="AJ67" s="234"/>
      <c r="AK67" s="234"/>
      <c r="AL67" s="234"/>
      <c r="AM67" s="234"/>
      <c r="AN67" s="234"/>
      <c r="AO67" s="234"/>
      <c r="AP67" s="234"/>
      <c r="AQ67" s="234"/>
      <c r="AR67" s="234"/>
      <c r="AS67" s="234"/>
      <c r="AT67" s="234"/>
      <c r="AU67" s="234"/>
      <c r="AV67" s="234"/>
      <c r="AW67" s="234"/>
      <c r="AX67" s="234"/>
      <c r="AY67" s="234"/>
      <c r="AZ67" s="234"/>
      <c r="BA67" s="234"/>
      <c r="BB67" s="234"/>
      <c r="BC67" s="234"/>
      <c r="BD67" s="234"/>
      <c r="BE67" s="234"/>
      <c r="BF67" s="234"/>
      <c r="BG67" s="234"/>
      <c r="BH67" s="234"/>
      <c r="BI67" s="234"/>
      <c r="BJ67" s="234"/>
      <c r="BK67" s="234"/>
      <c r="BL67" s="234"/>
      <c r="BM67" s="234"/>
      <c r="BN67" s="234"/>
      <c r="BO67" s="234"/>
      <c r="BP67" s="234"/>
      <c r="BQ67" s="234"/>
      <c r="BR67" s="234"/>
      <c r="BS67" s="234"/>
      <c r="BT67" s="234"/>
      <c r="BU67" s="234"/>
      <c r="BV67" s="234"/>
      <c r="BW67" s="234"/>
      <c r="BX67" s="235"/>
      <c r="BY67" s="162"/>
      <c r="BZ67" s="57"/>
      <c r="CA67" s="57"/>
      <c r="CB67" s="57"/>
      <c r="CC67" s="122"/>
    </row>
    <row r="68" spans="2:81" ht="12.75" x14ac:dyDescent="0.2">
      <c r="B68" s="117" t="s">
        <v>53</v>
      </c>
      <c r="C68" s="12" t="s">
        <v>9</v>
      </c>
      <c r="D68" s="217" t="s">
        <v>117</v>
      </c>
      <c r="E68" s="226"/>
      <c r="F68" s="226"/>
      <c r="G68" s="226"/>
      <c r="H68" s="226"/>
      <c r="I68" s="226"/>
      <c r="J68" s="226"/>
      <c r="K68" s="226"/>
      <c r="L68" s="226"/>
      <c r="M68" s="226"/>
      <c r="N68" s="226"/>
      <c r="O68" s="226"/>
      <c r="P68" s="226"/>
      <c r="Q68" s="226"/>
      <c r="R68" s="226"/>
      <c r="S68" s="226"/>
      <c r="T68" s="226"/>
      <c r="U68" s="226"/>
      <c r="V68" s="226"/>
      <c r="W68" s="226"/>
      <c r="X68" s="226"/>
      <c r="Y68" s="226"/>
      <c r="Z68" s="226"/>
      <c r="AA68" s="226"/>
      <c r="AB68" s="226"/>
      <c r="AC68" s="226"/>
      <c r="AD68" s="226"/>
      <c r="AE68" s="226"/>
      <c r="AF68" s="226"/>
      <c r="AG68" s="226"/>
      <c r="AH68" s="226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26"/>
      <c r="AT68" s="226"/>
      <c r="AU68" s="226"/>
      <c r="AV68" s="226"/>
      <c r="AW68" s="226"/>
      <c r="AX68" s="226"/>
      <c r="AY68" s="226"/>
      <c r="AZ68" s="226"/>
      <c r="BA68" s="226"/>
      <c r="BB68" s="226"/>
      <c r="BC68" s="226"/>
      <c r="BD68" s="226"/>
      <c r="BE68" s="226"/>
      <c r="BF68" s="226"/>
      <c r="BG68" s="226"/>
      <c r="BH68" s="226"/>
      <c r="BI68" s="226"/>
      <c r="BJ68" s="226"/>
      <c r="BK68" s="226"/>
      <c r="BL68" s="226"/>
      <c r="BM68" s="226"/>
      <c r="BN68" s="226"/>
      <c r="BO68" s="226"/>
      <c r="BP68" s="226"/>
      <c r="BQ68" s="226"/>
      <c r="BR68" s="226"/>
      <c r="BS68" s="226"/>
      <c r="BT68" s="226"/>
      <c r="BU68" s="47"/>
      <c r="BV68" s="47"/>
      <c r="BW68" s="47"/>
      <c r="BX68" s="137"/>
      <c r="BY68" s="154"/>
      <c r="BZ68" s="47"/>
      <c r="CA68" s="47"/>
      <c r="CB68" s="47"/>
      <c r="CC68" s="112"/>
    </row>
    <row r="69" spans="2:81" ht="24" x14ac:dyDescent="0.2">
      <c r="B69" s="228" t="s">
        <v>53</v>
      </c>
      <c r="C69" s="229" t="s">
        <v>9</v>
      </c>
      <c r="D69" s="230" t="s">
        <v>9</v>
      </c>
      <c r="E69" s="200" t="s">
        <v>138</v>
      </c>
      <c r="F69" s="231" t="s">
        <v>52</v>
      </c>
      <c r="G69" s="232" t="s">
        <v>94</v>
      </c>
      <c r="H69" s="221" t="s">
        <v>95</v>
      </c>
      <c r="I69" s="102"/>
      <c r="J69" s="102"/>
      <c r="K69" s="102"/>
      <c r="L69" s="102"/>
      <c r="M69" s="18">
        <v>2.9</v>
      </c>
      <c r="N69" s="18">
        <v>514.9</v>
      </c>
      <c r="O69" s="18"/>
      <c r="P69" s="18"/>
      <c r="Q69" s="18"/>
      <c r="R69" s="18"/>
      <c r="S69" s="18"/>
      <c r="T69" s="18"/>
      <c r="U69" s="18"/>
      <c r="V69" s="18">
        <f>M69+N69</f>
        <v>517.79999999999995</v>
      </c>
      <c r="W69" s="18">
        <f>V69</f>
        <v>517.79999999999995</v>
      </c>
      <c r="X69" s="18">
        <v>365.2</v>
      </c>
      <c r="Y69" s="18">
        <v>0</v>
      </c>
      <c r="Z69" s="18"/>
      <c r="AA69" s="18"/>
      <c r="AB69" s="18"/>
      <c r="AC69" s="18"/>
      <c r="AD69" s="77">
        <v>2.9</v>
      </c>
      <c r="AE69" s="77">
        <v>566.5</v>
      </c>
      <c r="AF69" s="77"/>
      <c r="AG69" s="77"/>
      <c r="AH69" s="77">
        <v>1.3</v>
      </c>
      <c r="AI69" s="77"/>
      <c r="AJ69" s="77"/>
      <c r="AK69" s="77"/>
      <c r="AL69" s="77"/>
      <c r="AM69" s="77">
        <f>AD69+AE69+AH69</f>
        <v>570.69999999999993</v>
      </c>
      <c r="AN69" s="77">
        <f>AM69</f>
        <v>570.69999999999993</v>
      </c>
      <c r="AO69" s="77">
        <v>403.8</v>
      </c>
      <c r="AP69" s="77">
        <v>0</v>
      </c>
      <c r="AQ69" s="18"/>
      <c r="AR69" s="18"/>
      <c r="AS69" s="18"/>
      <c r="AT69" s="18"/>
      <c r="AU69" s="18">
        <v>2.9</v>
      </c>
      <c r="AV69" s="18">
        <v>539.79999999999995</v>
      </c>
      <c r="AW69" s="18"/>
      <c r="AX69" s="18"/>
      <c r="AY69" s="18">
        <v>1.3</v>
      </c>
      <c r="AZ69" s="18"/>
      <c r="BA69" s="18"/>
      <c r="BB69" s="18"/>
      <c r="BC69" s="18"/>
      <c r="BD69" s="18">
        <f>AU69+AV69+AY69</f>
        <v>543.99999999999989</v>
      </c>
      <c r="BE69" s="18">
        <f>AU69+AV69+AY69</f>
        <v>543.99999999999989</v>
      </c>
      <c r="BF69" s="18">
        <v>377.9</v>
      </c>
      <c r="BG69" s="18">
        <v>0</v>
      </c>
      <c r="BH69" s="18"/>
      <c r="BI69" s="18"/>
      <c r="BJ69" s="18"/>
      <c r="BK69" s="18"/>
      <c r="BL69" s="18">
        <v>2.9</v>
      </c>
      <c r="BM69" s="18">
        <v>539.79999999999995</v>
      </c>
      <c r="BN69" s="18"/>
      <c r="BO69" s="18"/>
      <c r="BP69" s="18">
        <v>1.3</v>
      </c>
      <c r="BQ69" s="18"/>
      <c r="BR69" s="18"/>
      <c r="BS69" s="18"/>
      <c r="BT69" s="18"/>
      <c r="BU69" s="18">
        <f>BL69+BM69+BP69</f>
        <v>543.99999999999989</v>
      </c>
      <c r="BV69" s="18">
        <f>BL69+BM69+BP69</f>
        <v>543.99999999999989</v>
      </c>
      <c r="BW69" s="18">
        <v>377.9</v>
      </c>
      <c r="BX69" s="144">
        <v>0</v>
      </c>
      <c r="BY69" s="165" t="s">
        <v>135</v>
      </c>
      <c r="BZ69" s="44">
        <v>305</v>
      </c>
      <c r="CA69" s="44">
        <v>298</v>
      </c>
      <c r="CB69" s="44">
        <v>299</v>
      </c>
      <c r="CC69" s="110">
        <v>290</v>
      </c>
    </row>
    <row r="70" spans="2:81" ht="48" x14ac:dyDescent="0.2">
      <c r="B70" s="228"/>
      <c r="C70" s="229"/>
      <c r="D70" s="230"/>
      <c r="E70" s="49" t="s">
        <v>96</v>
      </c>
      <c r="F70" s="231"/>
      <c r="G70" s="232"/>
      <c r="H70" s="221"/>
      <c r="I70" s="58"/>
      <c r="J70" s="58"/>
      <c r="K70" s="13"/>
      <c r="L70" s="5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9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9"/>
      <c r="AR70" s="18"/>
      <c r="AS70" s="40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9"/>
      <c r="BG70" s="18"/>
      <c r="BH70" s="18"/>
      <c r="BI70" s="40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40"/>
      <c r="BV70" s="40"/>
      <c r="BW70" s="40"/>
      <c r="BX70" s="145"/>
      <c r="BY70" s="165" t="s">
        <v>98</v>
      </c>
      <c r="BZ70" s="44"/>
      <c r="CA70" s="44">
        <v>16</v>
      </c>
      <c r="CB70" s="44">
        <v>16</v>
      </c>
      <c r="CC70" s="110">
        <v>24</v>
      </c>
    </row>
    <row r="71" spans="2:81" ht="48" x14ac:dyDescent="0.2">
      <c r="B71" s="228"/>
      <c r="C71" s="229"/>
      <c r="D71" s="230"/>
      <c r="E71" s="49" t="s">
        <v>97</v>
      </c>
      <c r="F71" s="231"/>
      <c r="G71" s="232"/>
      <c r="H71" s="221"/>
      <c r="I71" s="65"/>
      <c r="J71" s="65"/>
      <c r="K71" s="20"/>
      <c r="L71" s="65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9"/>
      <c r="AR71" s="18"/>
      <c r="AS71" s="40"/>
      <c r="AT71" s="40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9"/>
      <c r="BG71" s="18"/>
      <c r="BH71" s="18"/>
      <c r="BI71" s="40"/>
      <c r="BJ71" s="40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40"/>
      <c r="BV71" s="40"/>
      <c r="BW71" s="40"/>
      <c r="BX71" s="145"/>
      <c r="BY71" s="155" t="s">
        <v>141</v>
      </c>
      <c r="BZ71" s="44">
        <v>74</v>
      </c>
      <c r="CA71" s="44">
        <v>74</v>
      </c>
      <c r="CB71" s="44">
        <v>74</v>
      </c>
      <c r="CC71" s="110">
        <v>74</v>
      </c>
    </row>
    <row r="72" spans="2:81" ht="48" x14ac:dyDescent="0.2">
      <c r="B72" s="228"/>
      <c r="C72" s="229"/>
      <c r="D72" s="230"/>
      <c r="E72" s="49" t="s">
        <v>99</v>
      </c>
      <c r="F72" s="231"/>
      <c r="G72" s="232"/>
      <c r="H72" s="221"/>
      <c r="I72" s="13"/>
      <c r="J72" s="13"/>
      <c r="K72" s="13"/>
      <c r="L72" s="13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9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9"/>
      <c r="AR72" s="19"/>
      <c r="AS72" s="50"/>
      <c r="AT72" s="50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50"/>
      <c r="BJ72" s="50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40"/>
      <c r="BV72" s="40"/>
      <c r="BW72" s="40"/>
      <c r="BX72" s="145"/>
      <c r="BY72" s="167" t="s">
        <v>142</v>
      </c>
      <c r="BZ72" s="168">
        <v>74</v>
      </c>
      <c r="CA72" s="101">
        <v>74</v>
      </c>
      <c r="CB72" s="101">
        <v>74</v>
      </c>
      <c r="CC72" s="169">
        <v>74</v>
      </c>
    </row>
    <row r="73" spans="2:81" ht="54.75" customHeight="1" x14ac:dyDescent="0.2">
      <c r="B73" s="228"/>
      <c r="C73" s="229"/>
      <c r="D73" s="230"/>
      <c r="E73" s="49" t="s">
        <v>100</v>
      </c>
      <c r="F73" s="231"/>
      <c r="G73" s="232"/>
      <c r="H73" s="221"/>
      <c r="I73" s="13"/>
      <c r="J73" s="13"/>
      <c r="K73" s="13"/>
      <c r="L73" s="13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9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9"/>
      <c r="AR73" s="19"/>
      <c r="AS73" s="50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50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40"/>
      <c r="BV73" s="40"/>
      <c r="BW73" s="40"/>
      <c r="BX73" s="145"/>
      <c r="BY73" s="155" t="s">
        <v>143</v>
      </c>
      <c r="BZ73" s="40">
        <v>2</v>
      </c>
      <c r="CA73" s="40">
        <v>4</v>
      </c>
      <c r="CB73" s="40">
        <v>3</v>
      </c>
      <c r="CC73" s="115">
        <v>3</v>
      </c>
    </row>
    <row r="74" spans="2:81" ht="48" x14ac:dyDescent="0.2">
      <c r="B74" s="228"/>
      <c r="C74" s="229"/>
      <c r="D74" s="230"/>
      <c r="E74" s="49" t="s">
        <v>101</v>
      </c>
      <c r="F74" s="231"/>
      <c r="G74" s="232"/>
      <c r="H74" s="221"/>
      <c r="I74" s="19"/>
      <c r="J74" s="19"/>
      <c r="K74" s="19"/>
      <c r="L74" s="19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9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9"/>
      <c r="AR74" s="18"/>
      <c r="AS74" s="40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9"/>
      <c r="BG74" s="18"/>
      <c r="BH74" s="18"/>
      <c r="BI74" s="40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40"/>
      <c r="BV74" s="40"/>
      <c r="BW74" s="40"/>
      <c r="BX74" s="145"/>
      <c r="BY74" s="155" t="s">
        <v>144</v>
      </c>
      <c r="BZ74" s="101">
        <v>72</v>
      </c>
      <c r="CA74" s="101">
        <v>2</v>
      </c>
      <c r="CB74" s="101">
        <v>72</v>
      </c>
      <c r="CC74" s="115">
        <v>0</v>
      </c>
    </row>
    <row r="75" spans="2:81" ht="48" x14ac:dyDescent="0.2">
      <c r="B75" s="228"/>
      <c r="C75" s="229"/>
      <c r="D75" s="230"/>
      <c r="E75" s="49" t="s">
        <v>102</v>
      </c>
      <c r="F75" s="231"/>
      <c r="G75" s="232"/>
      <c r="H75" s="221"/>
      <c r="I75" s="19"/>
      <c r="J75" s="19"/>
      <c r="K75" s="19"/>
      <c r="L75" s="19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9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9"/>
      <c r="AR75" s="18"/>
      <c r="AS75" s="40"/>
      <c r="AT75" s="40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9"/>
      <c r="BG75" s="18"/>
      <c r="BH75" s="18"/>
      <c r="BI75" s="40"/>
      <c r="BJ75" s="40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04"/>
      <c r="BV75" s="67"/>
      <c r="BW75" s="67"/>
      <c r="BX75" s="146"/>
      <c r="BY75" s="155" t="s">
        <v>111</v>
      </c>
      <c r="BZ75" s="40">
        <v>14</v>
      </c>
      <c r="CA75" s="40">
        <v>10</v>
      </c>
      <c r="CB75" s="40">
        <v>10</v>
      </c>
      <c r="CC75" s="115">
        <v>10</v>
      </c>
    </row>
    <row r="76" spans="2:81" ht="12" x14ac:dyDescent="0.2">
      <c r="B76" s="111" t="s">
        <v>53</v>
      </c>
      <c r="C76" s="46" t="s">
        <v>9</v>
      </c>
      <c r="D76" s="209" t="s">
        <v>129</v>
      </c>
      <c r="E76" s="209"/>
      <c r="F76" s="209"/>
      <c r="G76" s="209"/>
      <c r="H76" s="209"/>
      <c r="I76" s="35"/>
      <c r="J76" s="35"/>
      <c r="K76" s="35"/>
      <c r="L76" s="35"/>
      <c r="M76" s="35">
        <f>M69</f>
        <v>2.9</v>
      </c>
      <c r="N76" s="35">
        <f>N69</f>
        <v>514.9</v>
      </c>
      <c r="O76" s="35"/>
      <c r="P76" s="35"/>
      <c r="Q76" s="35"/>
      <c r="R76" s="35"/>
      <c r="S76" s="35"/>
      <c r="T76" s="35"/>
      <c r="U76" s="35"/>
      <c r="V76" s="35">
        <f>V69</f>
        <v>517.79999999999995</v>
      </c>
      <c r="W76" s="35">
        <f>W69</f>
        <v>517.79999999999995</v>
      </c>
      <c r="X76" s="35">
        <f>X69</f>
        <v>365.2</v>
      </c>
      <c r="Y76" s="35">
        <f>Y69</f>
        <v>0</v>
      </c>
      <c r="Z76" s="35"/>
      <c r="AA76" s="35"/>
      <c r="AB76" s="35"/>
      <c r="AC76" s="35"/>
      <c r="AD76" s="35">
        <f>AD69</f>
        <v>2.9</v>
      </c>
      <c r="AE76" s="35">
        <f>AE69</f>
        <v>566.5</v>
      </c>
      <c r="AF76" s="35"/>
      <c r="AG76" s="35"/>
      <c r="AH76" s="35">
        <f>AH69</f>
        <v>1.3</v>
      </c>
      <c r="AI76" s="35"/>
      <c r="AJ76" s="35"/>
      <c r="AK76" s="35"/>
      <c r="AL76" s="35"/>
      <c r="AM76" s="35">
        <f>AM69</f>
        <v>570.69999999999993</v>
      </c>
      <c r="AN76" s="35">
        <f>AN69</f>
        <v>570.69999999999993</v>
      </c>
      <c r="AO76" s="35">
        <f>AO69</f>
        <v>403.8</v>
      </c>
      <c r="AP76" s="35">
        <f>AP69</f>
        <v>0</v>
      </c>
      <c r="AQ76" s="35"/>
      <c r="AR76" s="35"/>
      <c r="AS76" s="35"/>
      <c r="AT76" s="35"/>
      <c r="AU76" s="35">
        <f>AU69</f>
        <v>2.9</v>
      </c>
      <c r="AV76" s="35">
        <f>AV69</f>
        <v>539.79999999999995</v>
      </c>
      <c r="AW76" s="35"/>
      <c r="AX76" s="35"/>
      <c r="AY76" s="35">
        <f>AY69</f>
        <v>1.3</v>
      </c>
      <c r="AZ76" s="35"/>
      <c r="BA76" s="35"/>
      <c r="BB76" s="35"/>
      <c r="BC76" s="35"/>
      <c r="BD76" s="35">
        <f>BD69</f>
        <v>543.99999999999989</v>
      </c>
      <c r="BE76" s="35">
        <f>BE69</f>
        <v>543.99999999999989</v>
      </c>
      <c r="BF76" s="35">
        <f>BF69</f>
        <v>377.9</v>
      </c>
      <c r="BG76" s="35"/>
      <c r="BH76" s="35"/>
      <c r="BI76" s="35"/>
      <c r="BJ76" s="35"/>
      <c r="BK76" s="35"/>
      <c r="BL76" s="35">
        <f>BL69</f>
        <v>2.9</v>
      </c>
      <c r="BM76" s="35">
        <f>BM69</f>
        <v>539.79999999999995</v>
      </c>
      <c r="BN76" s="35"/>
      <c r="BO76" s="35"/>
      <c r="BP76" s="35">
        <f>BP69</f>
        <v>1.3</v>
      </c>
      <c r="BQ76" s="35"/>
      <c r="BR76" s="35"/>
      <c r="BS76" s="35"/>
      <c r="BT76" s="35"/>
      <c r="BU76" s="35">
        <f>BU69</f>
        <v>543.99999999999989</v>
      </c>
      <c r="BV76" s="35">
        <f>BV69</f>
        <v>543.99999999999989</v>
      </c>
      <c r="BW76" s="35">
        <f>BW69</f>
        <v>377.9</v>
      </c>
      <c r="BX76" s="136">
        <f>BX69</f>
        <v>0</v>
      </c>
      <c r="BY76" s="156"/>
      <c r="BZ76" s="47"/>
      <c r="CA76" s="47"/>
      <c r="CB76" s="47"/>
      <c r="CC76" s="112"/>
    </row>
    <row r="77" spans="2:81" ht="12" x14ac:dyDescent="0.2">
      <c r="B77" s="111" t="s">
        <v>53</v>
      </c>
      <c r="C77" s="207" t="s">
        <v>130</v>
      </c>
      <c r="D77" s="207"/>
      <c r="E77" s="207"/>
      <c r="F77" s="207"/>
      <c r="G77" s="207"/>
      <c r="H77" s="207"/>
      <c r="I77" s="56"/>
      <c r="J77" s="56"/>
      <c r="K77" s="56"/>
      <c r="L77" s="56"/>
      <c r="M77" s="56">
        <f>M76</f>
        <v>2.9</v>
      </c>
      <c r="N77" s="56">
        <f>N76</f>
        <v>514.9</v>
      </c>
      <c r="O77" s="56"/>
      <c r="P77" s="56"/>
      <c r="Q77" s="56"/>
      <c r="R77" s="56"/>
      <c r="S77" s="56"/>
      <c r="T77" s="56"/>
      <c r="U77" s="56"/>
      <c r="V77" s="56">
        <f>V76</f>
        <v>517.79999999999995</v>
      </c>
      <c r="W77" s="56">
        <f>W76</f>
        <v>517.79999999999995</v>
      </c>
      <c r="X77" s="56">
        <f>X76</f>
        <v>365.2</v>
      </c>
      <c r="Y77" s="56">
        <f>Y76</f>
        <v>0</v>
      </c>
      <c r="Z77" s="56"/>
      <c r="AA77" s="56"/>
      <c r="AB77" s="56"/>
      <c r="AC77" s="56"/>
      <c r="AD77" s="56">
        <f>AD76</f>
        <v>2.9</v>
      </c>
      <c r="AE77" s="56">
        <f>AE76</f>
        <v>566.5</v>
      </c>
      <c r="AF77" s="56"/>
      <c r="AG77" s="56"/>
      <c r="AH77" s="56">
        <f>AH76</f>
        <v>1.3</v>
      </c>
      <c r="AI77" s="56"/>
      <c r="AJ77" s="56"/>
      <c r="AK77" s="56"/>
      <c r="AL77" s="56"/>
      <c r="AM77" s="56">
        <f>AM76</f>
        <v>570.69999999999993</v>
      </c>
      <c r="AN77" s="56">
        <f>AN76</f>
        <v>570.69999999999993</v>
      </c>
      <c r="AO77" s="56">
        <f>AO76</f>
        <v>403.8</v>
      </c>
      <c r="AP77" s="56">
        <f>AP76</f>
        <v>0</v>
      </c>
      <c r="AQ77" s="56"/>
      <c r="AR77" s="56"/>
      <c r="AS77" s="56"/>
      <c r="AT77" s="56"/>
      <c r="AU77" s="56">
        <f>AU76</f>
        <v>2.9</v>
      </c>
      <c r="AV77" s="56">
        <f>AV76</f>
        <v>539.79999999999995</v>
      </c>
      <c r="AW77" s="56"/>
      <c r="AX77" s="56"/>
      <c r="AY77" s="56">
        <f>AY76</f>
        <v>1.3</v>
      </c>
      <c r="AZ77" s="56"/>
      <c r="BA77" s="56"/>
      <c r="BB77" s="56"/>
      <c r="BC77" s="56"/>
      <c r="BD77" s="56">
        <f>BD76</f>
        <v>543.99999999999989</v>
      </c>
      <c r="BE77" s="56">
        <f>BE76</f>
        <v>543.99999999999989</v>
      </c>
      <c r="BF77" s="56">
        <f>BF76</f>
        <v>377.9</v>
      </c>
      <c r="BG77" s="56"/>
      <c r="BH77" s="56"/>
      <c r="BI77" s="56"/>
      <c r="BJ77" s="56"/>
      <c r="BK77" s="56"/>
      <c r="BL77" s="56">
        <f>BL76</f>
        <v>2.9</v>
      </c>
      <c r="BM77" s="56">
        <f>BM76</f>
        <v>539.79999999999995</v>
      </c>
      <c r="BN77" s="56"/>
      <c r="BO77" s="56"/>
      <c r="BP77" s="56">
        <f>BP76</f>
        <v>1.3</v>
      </c>
      <c r="BQ77" s="56"/>
      <c r="BR77" s="56"/>
      <c r="BS77" s="56"/>
      <c r="BT77" s="56"/>
      <c r="BU77" s="56">
        <f>BU76</f>
        <v>543.99999999999989</v>
      </c>
      <c r="BV77" s="56">
        <f>BV76</f>
        <v>543.99999999999989</v>
      </c>
      <c r="BW77" s="56">
        <f>BW76</f>
        <v>377.9</v>
      </c>
      <c r="BX77" s="141">
        <f>BX76</f>
        <v>0</v>
      </c>
      <c r="BY77" s="162"/>
      <c r="BZ77" s="57"/>
      <c r="CA77" s="57"/>
      <c r="CB77" s="57"/>
      <c r="CC77" s="122"/>
    </row>
    <row r="78" spans="2:81" ht="12.75" thickBot="1" x14ac:dyDescent="0.25">
      <c r="B78" s="124" t="s">
        <v>43</v>
      </c>
      <c r="C78" s="222" t="s">
        <v>131</v>
      </c>
      <c r="D78" s="222"/>
      <c r="E78" s="222"/>
      <c r="F78" s="222"/>
      <c r="G78" s="222"/>
      <c r="H78" s="222"/>
      <c r="I78" s="125">
        <f>I55+I60+I66+I77</f>
        <v>14.2</v>
      </c>
      <c r="J78" s="125"/>
      <c r="K78" s="125">
        <f>K55+K60+K66+K77</f>
        <v>86.9</v>
      </c>
      <c r="L78" s="125"/>
      <c r="M78" s="125">
        <f>M55+M60+M66+M77</f>
        <v>2943.1</v>
      </c>
      <c r="N78" s="125">
        <f>N55+N60+N66+N77</f>
        <v>593.19999999999993</v>
      </c>
      <c r="O78" s="125"/>
      <c r="P78" s="125"/>
      <c r="Q78" s="125"/>
      <c r="R78" s="125"/>
      <c r="S78" s="125"/>
      <c r="T78" s="125"/>
      <c r="U78" s="125"/>
      <c r="V78" s="125">
        <f>V55+V60+V66+V77</f>
        <v>3623.2</v>
      </c>
      <c r="W78" s="125">
        <f>W55+W60+W66+W77</f>
        <v>2794.6000000000004</v>
      </c>
      <c r="X78" s="125">
        <f>X55+X60+X66+X77</f>
        <v>1400.9</v>
      </c>
      <c r="Y78" s="125">
        <f>Y55+Y60+Y66+Y77</f>
        <v>828.7</v>
      </c>
      <c r="Z78" s="125"/>
      <c r="AA78" s="125"/>
      <c r="AB78" s="125"/>
      <c r="AC78" s="125"/>
      <c r="AD78" s="125">
        <f>AD55+AD60+AD66+AD77</f>
        <v>3179.0000000000005</v>
      </c>
      <c r="AE78" s="125">
        <f>AE55+AE60+AE66+AE77</f>
        <v>655.7</v>
      </c>
      <c r="AF78" s="125"/>
      <c r="AG78" s="125"/>
      <c r="AH78" s="125">
        <f>AH55+AH60+AH66+AH77</f>
        <v>164.30000000000004</v>
      </c>
      <c r="AI78" s="125"/>
      <c r="AJ78" s="125"/>
      <c r="AK78" s="125"/>
      <c r="AL78" s="125"/>
      <c r="AM78" s="125">
        <f>AM55+AM60+AM66+AM77</f>
        <v>3999</v>
      </c>
      <c r="AN78" s="125">
        <f>AN55+AN60+AN66+AN77</f>
        <v>3894.7999999999997</v>
      </c>
      <c r="AO78" s="125">
        <f>AO55+AO60+AO66+AO77</f>
        <v>1475.1</v>
      </c>
      <c r="AP78" s="125">
        <f>AP55+AP60+AP66+AP77</f>
        <v>104.2</v>
      </c>
      <c r="AQ78" s="125"/>
      <c r="AR78" s="125"/>
      <c r="AS78" s="125"/>
      <c r="AT78" s="125"/>
      <c r="AU78" s="125">
        <f>AU55+AU60+AU66+AU77</f>
        <v>3202.2999999999997</v>
      </c>
      <c r="AV78" s="125">
        <f>AV55+AV60+AV66+AV77</f>
        <v>617.9</v>
      </c>
      <c r="AW78" s="125"/>
      <c r="AX78" s="125"/>
      <c r="AY78" s="125">
        <f>AY55+AY60+AY66+AY77</f>
        <v>1.3</v>
      </c>
      <c r="AZ78" s="125"/>
      <c r="BA78" s="125"/>
      <c r="BB78" s="125"/>
      <c r="BC78" s="125"/>
      <c r="BD78" s="125">
        <f>BD55+BD60+BD66+BD77</f>
        <v>3821.4999999999995</v>
      </c>
      <c r="BE78" s="125">
        <f>BE55+BE60+BE66+BE77</f>
        <v>2970.0999999999995</v>
      </c>
      <c r="BF78" s="125">
        <f>BF55+BF60+BF66+BF77</f>
        <v>1400.9</v>
      </c>
      <c r="BG78" s="125">
        <f>BG55+BG60+BG66+BG77</f>
        <v>854.3</v>
      </c>
      <c r="BH78" s="125"/>
      <c r="BI78" s="125"/>
      <c r="BJ78" s="125"/>
      <c r="BK78" s="125"/>
      <c r="BL78" s="125">
        <f>BL55+BL60+BL66+BL77</f>
        <v>3172.7999999999997</v>
      </c>
      <c r="BM78" s="125">
        <f>BM55+BM60+BM66+BM77</f>
        <v>617.29999999999995</v>
      </c>
      <c r="BN78" s="125"/>
      <c r="BO78" s="125"/>
      <c r="BP78" s="125">
        <f>BP55+BP60+BP66+BP77</f>
        <v>1.3</v>
      </c>
      <c r="BQ78" s="125"/>
      <c r="BR78" s="125"/>
      <c r="BS78" s="125"/>
      <c r="BT78" s="125"/>
      <c r="BU78" s="125">
        <f>BU55+BU60+BU66+BU77</f>
        <v>3791.3999999999996</v>
      </c>
      <c r="BV78" s="125">
        <f>BV55+BV60+BV66+BV77</f>
        <v>2937.1000000000004</v>
      </c>
      <c r="BW78" s="125">
        <f>BW55+BW60+BW66+BW77</f>
        <v>1402</v>
      </c>
      <c r="BX78" s="125">
        <f>BX55+BX60+BX66+BX77</f>
        <v>854.3</v>
      </c>
      <c r="BY78" s="166"/>
      <c r="BZ78" s="126"/>
      <c r="CA78" s="126"/>
      <c r="CB78" s="126"/>
      <c r="CC78" s="127"/>
    </row>
  </sheetData>
  <sheetProtection selectLockedCells="1" selectUnlockedCells="1"/>
  <mergeCells count="135">
    <mergeCell ref="CD7:CD11"/>
    <mergeCell ref="B4:AQ4"/>
    <mergeCell ref="A8:A11"/>
    <mergeCell ref="A7:CC7"/>
    <mergeCell ref="AJ10:AL10"/>
    <mergeCell ref="AM10:AM11"/>
    <mergeCell ref="AI10:AI11"/>
    <mergeCell ref="AD10:AH10"/>
    <mergeCell ref="S10:U10"/>
    <mergeCell ref="I10:L10"/>
    <mergeCell ref="BY8:CC8"/>
    <mergeCell ref="BL10:BP10"/>
    <mergeCell ref="BH10:BK10"/>
    <mergeCell ref="BX10:BX11"/>
    <mergeCell ref="BH8:BX8"/>
    <mergeCell ref="BU10:BU11"/>
    <mergeCell ref="BV10:BW10"/>
    <mergeCell ref="BQ10:BQ11"/>
    <mergeCell ref="BU9:BX9"/>
    <mergeCell ref="AQ8:BG8"/>
    <mergeCell ref="G8:G11"/>
    <mergeCell ref="AZ10:AZ11"/>
    <mergeCell ref="AM9:AP9"/>
    <mergeCell ref="R10:R11"/>
    <mergeCell ref="H8:H11"/>
    <mergeCell ref="I8:Y8"/>
    <mergeCell ref="B2:CC2"/>
    <mergeCell ref="CB3:CC3"/>
    <mergeCell ref="Z10:AC10"/>
    <mergeCell ref="B8:B11"/>
    <mergeCell ref="AQ9:BC9"/>
    <mergeCell ref="E8:E11"/>
    <mergeCell ref="BA10:BC10"/>
    <mergeCell ref="BY9:BY10"/>
    <mergeCell ref="BZ9:CC9"/>
    <mergeCell ref="BR10:BT10"/>
    <mergeCell ref="BH9:BT9"/>
    <mergeCell ref="C8:C11"/>
    <mergeCell ref="I9:U9"/>
    <mergeCell ref="V9:Y9"/>
    <mergeCell ref="Z9:AL9"/>
    <mergeCell ref="M10:Q10"/>
    <mergeCell ref="AQ10:AT10"/>
    <mergeCell ref="F8:F11"/>
    <mergeCell ref="BY15:BY17"/>
    <mergeCell ref="B17:B18"/>
    <mergeCell ref="C17:C18"/>
    <mergeCell ref="D17:D18"/>
    <mergeCell ref="F17:F18"/>
    <mergeCell ref="G17:G18"/>
    <mergeCell ref="H17:H18"/>
    <mergeCell ref="BE10:BF10"/>
    <mergeCell ref="BG10:BG11"/>
    <mergeCell ref="BD9:BG9"/>
    <mergeCell ref="F15:F16"/>
    <mergeCell ref="G15:G16"/>
    <mergeCell ref="H15:H16"/>
    <mergeCell ref="W10:X10"/>
    <mergeCell ref="V10:V11"/>
    <mergeCell ref="Y10:Y11"/>
    <mergeCell ref="B12:BT12"/>
    <mergeCell ref="AN10:AO10"/>
    <mergeCell ref="AP10:AP11"/>
    <mergeCell ref="BD10:BD11"/>
    <mergeCell ref="Z8:AP8"/>
    <mergeCell ref="AU10:AY10"/>
    <mergeCell ref="D8:D11"/>
    <mergeCell ref="B15:B16"/>
    <mergeCell ref="C15:C16"/>
    <mergeCell ref="D15:D16"/>
    <mergeCell ref="B20:B21"/>
    <mergeCell ref="C20:C21"/>
    <mergeCell ref="D20:D21"/>
    <mergeCell ref="H26:H27"/>
    <mergeCell ref="D14:BX14"/>
    <mergeCell ref="C13:BX13"/>
    <mergeCell ref="C78:H78"/>
    <mergeCell ref="CB15:CB17"/>
    <mergeCell ref="CA15:CA17"/>
    <mergeCell ref="BZ15:BZ17"/>
    <mergeCell ref="D76:H76"/>
    <mergeCell ref="D68:BT68"/>
    <mergeCell ref="C55:H55"/>
    <mergeCell ref="C56:BT56"/>
    <mergeCell ref="B69:B75"/>
    <mergeCell ref="C69:C75"/>
    <mergeCell ref="D69:D75"/>
    <mergeCell ref="F69:F75"/>
    <mergeCell ref="G69:G75"/>
    <mergeCell ref="D65:H65"/>
    <mergeCell ref="C67:BX67"/>
    <mergeCell ref="C33:C36"/>
    <mergeCell ref="D33:D36"/>
    <mergeCell ref="E33:E36"/>
    <mergeCell ref="F33:F36"/>
    <mergeCell ref="G33:G36"/>
    <mergeCell ref="F40:F41"/>
    <mergeCell ref="G40:G41"/>
    <mergeCell ref="E40:E41"/>
    <mergeCell ref="B40:B41"/>
    <mergeCell ref="CC15:CC17"/>
    <mergeCell ref="C77:H77"/>
    <mergeCell ref="D42:H42"/>
    <mergeCell ref="D43:AN43"/>
    <mergeCell ref="D45:H45"/>
    <mergeCell ref="D46:AN46"/>
    <mergeCell ref="D48:H48"/>
    <mergeCell ref="D57:BT57"/>
    <mergeCell ref="D49:BT49"/>
    <mergeCell ref="H40:H41"/>
    <mergeCell ref="H69:H75"/>
    <mergeCell ref="C40:C41"/>
    <mergeCell ref="D40:D41"/>
    <mergeCell ref="E20:E21"/>
    <mergeCell ref="F20:F21"/>
    <mergeCell ref="G20:G21"/>
    <mergeCell ref="F26:F27"/>
    <mergeCell ref="G26:G27"/>
    <mergeCell ref="E26:E27"/>
    <mergeCell ref="H20:H21"/>
    <mergeCell ref="D28:H28"/>
    <mergeCell ref="D29:BX29"/>
    <mergeCell ref="D59:H59"/>
    <mergeCell ref="D26:D27"/>
    <mergeCell ref="C26:C27"/>
    <mergeCell ref="B26:B27"/>
    <mergeCell ref="C60:H60"/>
    <mergeCell ref="C61:AN61"/>
    <mergeCell ref="C66:H66"/>
    <mergeCell ref="D51:H51"/>
    <mergeCell ref="D52:BT52"/>
    <mergeCell ref="D54:H54"/>
    <mergeCell ref="H33:H36"/>
    <mergeCell ref="D62:AN62"/>
    <mergeCell ref="B33:B36"/>
  </mergeCells>
  <pageMargins left="1.1811023622047245" right="0.43307086614173229" top="0.74803149606299213" bottom="0.74803149606299213" header="0.51181102362204722" footer="0.51181102362204722"/>
  <pageSetup paperSize="8" scale="4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2</vt:i4>
      </vt:variant>
    </vt:vector>
  </HeadingPairs>
  <TitlesOfParts>
    <vt:vector size="3" baseType="lpstr">
      <vt:lpstr>1 lentele tūkst.Eur</vt:lpstr>
      <vt:lpstr>'1 lentele tūkst.Eur'!Print_Area</vt:lpstr>
      <vt:lpstr>'1 lentele tūkst.Eur'!Print_Titles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2016-01-25T06:38:38Z</cp:lastPrinted>
  <dcterms:created xsi:type="dcterms:W3CDTF">2012-09-04T10:49:59Z</dcterms:created>
  <dcterms:modified xsi:type="dcterms:W3CDTF">2017-03-24T07:37:33Z</dcterms:modified>
</cp:coreProperties>
</file>