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navickiene\Desktop\2017 SVP igyvendinimo ataskaita\"/>
    </mc:Choice>
  </mc:AlternateContent>
  <bookViews>
    <workbookView xWindow="0" yWindow="0" windowWidth="28800" windowHeight="12435" tabRatio="240"/>
  </bookViews>
  <sheets>
    <sheet name="2 lentele tūkst.Eur" sheetId="2" r:id="rId1"/>
  </sheets>
  <definedNames>
    <definedName name="_xlnm.Print_Area" localSheetId="0">'2 lentele tūkst.Eur'!$B$10:$W$186</definedName>
  </definedNames>
  <calcPr calcId="152511"/>
</workbook>
</file>

<file path=xl/calcChain.xml><?xml version="1.0" encoding="utf-8"?>
<calcChain xmlns="http://schemas.openxmlformats.org/spreadsheetml/2006/main">
  <c r="S58" i="2" l="1"/>
  <c r="T58" i="2"/>
  <c r="U58" i="2"/>
  <c r="R58" i="2"/>
  <c r="R73" i="2"/>
  <c r="R129" i="2"/>
  <c r="R185" i="2"/>
  <c r="K80" i="2"/>
  <c r="L80" i="2"/>
  <c r="M80" i="2"/>
  <c r="J80" i="2"/>
  <c r="S183" i="2"/>
  <c r="S184" i="2"/>
  <c r="T183" i="2"/>
  <c r="T184" i="2"/>
  <c r="U183" i="2"/>
  <c r="U184" i="2"/>
  <c r="R183" i="2"/>
  <c r="R184" i="2"/>
  <c r="O183" i="2"/>
  <c r="O184" i="2"/>
  <c r="P183" i="2"/>
  <c r="P184" i="2"/>
  <c r="Q183" i="2"/>
  <c r="Q184" i="2"/>
  <c r="N183" i="2"/>
  <c r="N184" i="2"/>
  <c r="K183" i="2"/>
  <c r="K184" i="2"/>
  <c r="L183" i="2"/>
  <c r="L184" i="2"/>
  <c r="M183" i="2"/>
  <c r="M184" i="2"/>
  <c r="J183" i="2"/>
  <c r="J184" i="2"/>
  <c r="U177" i="2"/>
  <c r="U178" i="2"/>
  <c r="T177" i="2"/>
  <c r="T178" i="2"/>
  <c r="S177" i="2"/>
  <c r="S178" i="2"/>
  <c r="R177" i="2"/>
  <c r="R178" i="2"/>
  <c r="Q177" i="2"/>
  <c r="Q178" i="2"/>
  <c r="P177" i="2"/>
  <c r="P178" i="2"/>
  <c r="O177" i="2"/>
  <c r="O178" i="2"/>
  <c r="N177" i="2"/>
  <c r="N178" i="2"/>
  <c r="M177" i="2"/>
  <c r="M178" i="2"/>
  <c r="L177" i="2"/>
  <c r="L178" i="2"/>
  <c r="K177" i="2"/>
  <c r="K178" i="2"/>
  <c r="J177" i="2"/>
  <c r="J178" i="2"/>
  <c r="S172" i="2"/>
  <c r="T172" i="2"/>
  <c r="U172" i="2"/>
  <c r="R172" i="2"/>
  <c r="R173" i="2"/>
  <c r="O172" i="2"/>
  <c r="O173" i="2"/>
  <c r="P172" i="2"/>
  <c r="P173" i="2"/>
  <c r="Q172" i="2"/>
  <c r="Q173" i="2"/>
  <c r="N172" i="2"/>
  <c r="N173" i="2"/>
  <c r="K172" i="2"/>
  <c r="L172" i="2"/>
  <c r="M172" i="2"/>
  <c r="M173" i="2"/>
  <c r="J172" i="2"/>
  <c r="J173" i="2"/>
  <c r="S165" i="2"/>
  <c r="S166" i="2"/>
  <c r="T165" i="2"/>
  <c r="U165" i="2"/>
  <c r="R165" i="2"/>
  <c r="S109" i="2"/>
  <c r="S116" i="2"/>
  <c r="T109" i="2"/>
  <c r="U109" i="2"/>
  <c r="R109" i="2"/>
  <c r="Q136" i="2"/>
  <c r="O136" i="2"/>
  <c r="P136" i="2"/>
  <c r="N136" i="2"/>
  <c r="O157" i="2"/>
  <c r="O158" i="2"/>
  <c r="P157" i="2"/>
  <c r="P158" i="2"/>
  <c r="Q157" i="2"/>
  <c r="Q158" i="2"/>
  <c r="N157" i="2"/>
  <c r="N158" i="2"/>
  <c r="O128" i="2"/>
  <c r="P128" i="2"/>
  <c r="Q128" i="2"/>
  <c r="N128" i="2"/>
  <c r="O133" i="2"/>
  <c r="O153" i="2"/>
  <c r="P133" i="2"/>
  <c r="Q133" i="2"/>
  <c r="N133" i="2"/>
  <c r="N153" i="2"/>
  <c r="O119" i="2"/>
  <c r="P119" i="2"/>
  <c r="Q119" i="2"/>
  <c r="N119" i="2"/>
  <c r="K119" i="2"/>
  <c r="L119" i="2"/>
  <c r="M119" i="2"/>
  <c r="J119" i="2"/>
  <c r="S80" i="2"/>
  <c r="T80" i="2"/>
  <c r="U80" i="2"/>
  <c r="R80" i="2"/>
  <c r="O122" i="2"/>
  <c r="P122" i="2"/>
  <c r="Q122" i="2"/>
  <c r="N122" i="2"/>
  <c r="O125" i="2"/>
  <c r="P125" i="2"/>
  <c r="Q125" i="2"/>
  <c r="N125" i="2"/>
  <c r="O107" i="2"/>
  <c r="P107" i="2"/>
  <c r="Q107" i="2"/>
  <c r="N107" i="2"/>
  <c r="O101" i="2"/>
  <c r="P101" i="2"/>
  <c r="Q101" i="2"/>
  <c r="N101" i="2"/>
  <c r="O96" i="2"/>
  <c r="P96" i="2"/>
  <c r="Q96" i="2"/>
  <c r="N96" i="2"/>
  <c r="O93" i="2"/>
  <c r="P93" i="2"/>
  <c r="Q93" i="2"/>
  <c r="N93" i="2"/>
  <c r="K93" i="2"/>
  <c r="L93" i="2"/>
  <c r="M93" i="2"/>
  <c r="J93" i="2"/>
  <c r="U128" i="2"/>
  <c r="T128" i="2"/>
  <c r="S128" i="2"/>
  <c r="R128" i="2"/>
  <c r="M128" i="2"/>
  <c r="L128" i="2"/>
  <c r="K128" i="2"/>
  <c r="J128" i="2"/>
  <c r="O80" i="2"/>
  <c r="P80" i="2"/>
  <c r="Q80" i="2"/>
  <c r="N80" i="2"/>
  <c r="O85" i="2"/>
  <c r="P85" i="2"/>
  <c r="Q85" i="2"/>
  <c r="N85" i="2"/>
  <c r="S89" i="2"/>
  <c r="T89" i="2"/>
  <c r="U89" i="2"/>
  <c r="R89" i="2"/>
  <c r="O89" i="2"/>
  <c r="P89" i="2"/>
  <c r="Q89" i="2"/>
  <c r="N89" i="2"/>
  <c r="S43" i="2"/>
  <c r="S47" i="2"/>
  <c r="T43" i="2"/>
  <c r="T47" i="2"/>
  <c r="U43" i="2"/>
  <c r="U47" i="2"/>
  <c r="R43" i="2"/>
  <c r="R47" i="2"/>
  <c r="O34" i="2"/>
  <c r="P34" i="2"/>
  <c r="Q34" i="2"/>
  <c r="N34" i="2"/>
  <c r="O29" i="2"/>
  <c r="P29" i="2"/>
  <c r="Q29" i="2"/>
  <c r="N29" i="2"/>
  <c r="S22" i="2"/>
  <c r="T22" i="2"/>
  <c r="U22" i="2"/>
  <c r="R22" i="2"/>
  <c r="O22" i="2"/>
  <c r="P22" i="2"/>
  <c r="Q22" i="2"/>
  <c r="N22" i="2"/>
  <c r="K22" i="2"/>
  <c r="L22" i="2"/>
  <c r="M22" i="2"/>
  <c r="J22" i="2"/>
  <c r="Q165" i="2"/>
  <c r="Q166" i="2"/>
  <c r="P165" i="2"/>
  <c r="P166" i="2"/>
  <c r="O165" i="2"/>
  <c r="O166" i="2"/>
  <c r="N165" i="2"/>
  <c r="N166" i="2"/>
  <c r="Q152" i="2"/>
  <c r="P152" i="2"/>
  <c r="O152" i="2"/>
  <c r="N152" i="2"/>
  <c r="Q148" i="2"/>
  <c r="P148" i="2"/>
  <c r="O148" i="2"/>
  <c r="N148" i="2"/>
  <c r="Q145" i="2"/>
  <c r="P145" i="2"/>
  <c r="O145" i="2"/>
  <c r="N145" i="2"/>
  <c r="Q142" i="2"/>
  <c r="P142" i="2"/>
  <c r="O142" i="2"/>
  <c r="N142" i="2"/>
  <c r="Q139" i="2"/>
  <c r="P139" i="2"/>
  <c r="O139" i="2"/>
  <c r="N139" i="2"/>
  <c r="O112" i="2"/>
  <c r="O116" i="2"/>
  <c r="P112" i="2"/>
  <c r="Q112" i="2"/>
  <c r="N112" i="2"/>
  <c r="Q109" i="2"/>
  <c r="Q116" i="2"/>
  <c r="P109" i="2"/>
  <c r="P116" i="2"/>
  <c r="O109" i="2"/>
  <c r="N109" i="2"/>
  <c r="N116" i="2"/>
  <c r="Q104" i="2"/>
  <c r="P104" i="2"/>
  <c r="O104" i="2"/>
  <c r="N104" i="2"/>
  <c r="Q58" i="2"/>
  <c r="Q73" i="2"/>
  <c r="P58" i="2"/>
  <c r="P73" i="2"/>
  <c r="O58" i="2"/>
  <c r="O73" i="2"/>
  <c r="N58" i="2"/>
  <c r="N73" i="2"/>
  <c r="Q49" i="2"/>
  <c r="Q54" i="2"/>
  <c r="P49" i="2"/>
  <c r="P54" i="2"/>
  <c r="O49" i="2"/>
  <c r="O54" i="2"/>
  <c r="N49" i="2"/>
  <c r="N54" i="2"/>
  <c r="Q43" i="2"/>
  <c r="Q47" i="2"/>
  <c r="P43" i="2"/>
  <c r="P47" i="2"/>
  <c r="O43" i="2"/>
  <c r="O47" i="2"/>
  <c r="N43" i="2"/>
  <c r="N47" i="2"/>
  <c r="K43" i="2"/>
  <c r="K47" i="2"/>
  <c r="L43" i="2"/>
  <c r="L47" i="2"/>
  <c r="M43" i="2"/>
  <c r="M47" i="2"/>
  <c r="J43" i="2"/>
  <c r="J47" i="2"/>
  <c r="Q36" i="2"/>
  <c r="Q40" i="2"/>
  <c r="P36" i="2"/>
  <c r="P40" i="2"/>
  <c r="P129" i="2"/>
  <c r="O36" i="2"/>
  <c r="O40" i="2"/>
  <c r="N36" i="2"/>
  <c r="N40" i="2"/>
  <c r="M145" i="2"/>
  <c r="L145" i="2"/>
  <c r="K145" i="2"/>
  <c r="J145" i="2"/>
  <c r="U145" i="2"/>
  <c r="T145" i="2"/>
  <c r="S145" i="2"/>
  <c r="R145" i="2"/>
  <c r="T119" i="2"/>
  <c r="U119" i="2"/>
  <c r="R119" i="2"/>
  <c r="K173" i="2"/>
  <c r="L173" i="2"/>
  <c r="S173" i="2"/>
  <c r="T173" i="2"/>
  <c r="U173" i="2"/>
  <c r="L165" i="2"/>
  <c r="L166" i="2"/>
  <c r="T166" i="2"/>
  <c r="U166" i="2"/>
  <c r="J165" i="2"/>
  <c r="J166" i="2"/>
  <c r="K157" i="2"/>
  <c r="K158" i="2"/>
  <c r="L157" i="2"/>
  <c r="L158" i="2"/>
  <c r="M157" i="2"/>
  <c r="M158" i="2"/>
  <c r="R157" i="2"/>
  <c r="R158" i="2"/>
  <c r="S157" i="2"/>
  <c r="S158" i="2"/>
  <c r="T157" i="2"/>
  <c r="T158" i="2"/>
  <c r="U157" i="2"/>
  <c r="U158" i="2"/>
  <c r="J157" i="2"/>
  <c r="J158" i="2"/>
  <c r="T152" i="2"/>
  <c r="K152" i="2"/>
  <c r="L152" i="2"/>
  <c r="M152" i="2"/>
  <c r="J152" i="2"/>
  <c r="K148" i="2"/>
  <c r="L148" i="2"/>
  <c r="M148" i="2"/>
  <c r="J148" i="2"/>
  <c r="K142" i="2"/>
  <c r="L142" i="2"/>
  <c r="M142" i="2"/>
  <c r="R142" i="2"/>
  <c r="S142" i="2"/>
  <c r="T142" i="2"/>
  <c r="U142" i="2"/>
  <c r="J142" i="2"/>
  <c r="K139" i="2"/>
  <c r="L139" i="2"/>
  <c r="M139" i="2"/>
  <c r="R139" i="2"/>
  <c r="S139" i="2"/>
  <c r="T139" i="2"/>
  <c r="U139" i="2"/>
  <c r="J139" i="2"/>
  <c r="K136" i="2"/>
  <c r="L136" i="2"/>
  <c r="M136" i="2"/>
  <c r="R136" i="2"/>
  <c r="S136" i="2"/>
  <c r="T136" i="2"/>
  <c r="U136" i="2"/>
  <c r="J136" i="2"/>
  <c r="R133" i="2"/>
  <c r="S133" i="2"/>
  <c r="T133" i="2"/>
  <c r="U133" i="2"/>
  <c r="K133" i="2"/>
  <c r="K153" i="2"/>
  <c r="L133" i="2"/>
  <c r="L153" i="2"/>
  <c r="M133" i="2"/>
  <c r="J133" i="2"/>
  <c r="J153" i="2"/>
  <c r="K49" i="2"/>
  <c r="K54" i="2"/>
  <c r="L49" i="2"/>
  <c r="L54" i="2"/>
  <c r="M49" i="2"/>
  <c r="M54" i="2"/>
  <c r="R49" i="2"/>
  <c r="R54" i="2"/>
  <c r="S49" i="2"/>
  <c r="S54" i="2"/>
  <c r="T49" i="2"/>
  <c r="T54" i="2"/>
  <c r="U49" i="2"/>
  <c r="U54" i="2"/>
  <c r="J49" i="2"/>
  <c r="J54" i="2"/>
  <c r="S112" i="2"/>
  <c r="T112" i="2"/>
  <c r="U112" i="2"/>
  <c r="R112" i="2"/>
  <c r="K112" i="2"/>
  <c r="L112" i="2"/>
  <c r="M112" i="2"/>
  <c r="J112" i="2"/>
  <c r="K109" i="2"/>
  <c r="K116" i="2"/>
  <c r="L109" i="2"/>
  <c r="L116" i="2"/>
  <c r="M109" i="2"/>
  <c r="M116" i="2"/>
  <c r="J109" i="2"/>
  <c r="J116" i="2"/>
  <c r="S73" i="2"/>
  <c r="S129" i="2"/>
  <c r="S185" i="2"/>
  <c r="T73" i="2"/>
  <c r="T129" i="2"/>
  <c r="T185" i="2"/>
  <c r="U73" i="2"/>
  <c r="U129" i="2"/>
  <c r="U185" i="2"/>
  <c r="K58" i="2"/>
  <c r="K73" i="2"/>
  <c r="L58" i="2"/>
  <c r="L73" i="2"/>
  <c r="M58" i="2"/>
  <c r="M73" i="2"/>
  <c r="J58" i="2"/>
  <c r="J73" i="2"/>
  <c r="K89" i="2"/>
  <c r="L89" i="2"/>
  <c r="T93" i="2"/>
  <c r="R93" i="2"/>
  <c r="L101" i="2"/>
  <c r="K125" i="2"/>
  <c r="L125" i="2"/>
  <c r="M125" i="2"/>
  <c r="R125" i="2"/>
  <c r="S125" i="2"/>
  <c r="T125" i="2"/>
  <c r="U125" i="2"/>
  <c r="J125" i="2"/>
  <c r="S36" i="2"/>
  <c r="S40" i="2"/>
  <c r="T36" i="2"/>
  <c r="T40" i="2"/>
  <c r="U36" i="2"/>
  <c r="U40" i="2"/>
  <c r="R36" i="2"/>
  <c r="R40" i="2"/>
  <c r="K36" i="2"/>
  <c r="K40" i="2"/>
  <c r="L36" i="2"/>
  <c r="L40" i="2"/>
  <c r="M36" i="2"/>
  <c r="M40" i="2"/>
  <c r="J36" i="2"/>
  <c r="J40" i="2"/>
  <c r="U85" i="2"/>
  <c r="K85" i="2"/>
  <c r="L85" i="2"/>
  <c r="M85" i="2"/>
  <c r="S85" i="2"/>
  <c r="J85" i="2"/>
  <c r="K104" i="2"/>
  <c r="L104" i="2"/>
  <c r="M104" i="2"/>
  <c r="R104" i="2"/>
  <c r="S104" i="2"/>
  <c r="T104" i="2"/>
  <c r="U104" i="2"/>
  <c r="J104" i="2"/>
  <c r="K122" i="2"/>
  <c r="L122" i="2"/>
  <c r="M122" i="2"/>
  <c r="R122" i="2"/>
  <c r="S122" i="2"/>
  <c r="T122" i="2"/>
  <c r="U122" i="2"/>
  <c r="J122" i="2"/>
  <c r="K96" i="2"/>
  <c r="L96" i="2"/>
  <c r="M96" i="2"/>
  <c r="R96" i="2"/>
  <c r="S96" i="2"/>
  <c r="T96" i="2"/>
  <c r="U96" i="2"/>
  <c r="J96" i="2"/>
  <c r="K107" i="2"/>
  <c r="L107" i="2"/>
  <c r="M107" i="2"/>
  <c r="R107" i="2"/>
  <c r="S107" i="2"/>
  <c r="T107" i="2"/>
  <c r="U107" i="2"/>
  <c r="J107" i="2"/>
  <c r="J29" i="2"/>
  <c r="K29" i="2"/>
  <c r="S93" i="2"/>
  <c r="K101" i="2"/>
  <c r="R29" i="2"/>
  <c r="U34" i="2"/>
  <c r="L34" i="2"/>
  <c r="M34" i="2"/>
  <c r="R34" i="2"/>
  <c r="L29" i="2"/>
  <c r="T29" i="2"/>
  <c r="K165" i="2"/>
  <c r="K166" i="2"/>
  <c r="M165" i="2"/>
  <c r="M166" i="2"/>
  <c r="M101" i="2"/>
  <c r="J34" i="2"/>
  <c r="M29" i="2"/>
  <c r="U29" i="2"/>
  <c r="S29" i="2"/>
  <c r="K34" i="2"/>
  <c r="S34" i="2"/>
  <c r="J101" i="2"/>
  <c r="J89" i="2"/>
  <c r="T34" i="2"/>
  <c r="M89" i="2"/>
  <c r="S101" i="2"/>
  <c r="R152" i="2"/>
  <c r="T101" i="2"/>
  <c r="R85" i="2"/>
  <c r="U101" i="2"/>
  <c r="R101" i="2"/>
  <c r="U93" i="2"/>
  <c r="S152" i="2"/>
  <c r="T153" i="2"/>
  <c r="T85" i="2"/>
  <c r="U152" i="2"/>
  <c r="U153" i="2"/>
  <c r="R166" i="2"/>
  <c r="R153" i="2"/>
  <c r="S153" i="2"/>
  <c r="R116" i="2"/>
  <c r="K129" i="2"/>
  <c r="K185" i="2"/>
  <c r="Q153" i="2"/>
  <c r="U116" i="2"/>
  <c r="M153" i="2"/>
  <c r="P185" i="2"/>
  <c r="P153" i="2"/>
  <c r="T116" i="2"/>
  <c r="J129" i="2"/>
  <c r="J185" i="2"/>
  <c r="N129" i="2"/>
  <c r="N185" i="2"/>
  <c r="M129" i="2"/>
  <c r="Q129" i="2"/>
  <c r="O129" i="2"/>
  <c r="O185" i="2"/>
  <c r="L129" i="2"/>
  <c r="L185" i="2"/>
  <c r="Q185" i="2"/>
  <c r="M185" i="2"/>
</calcChain>
</file>

<file path=xl/sharedStrings.xml><?xml version="1.0" encoding="utf-8"?>
<sst xmlns="http://schemas.openxmlformats.org/spreadsheetml/2006/main" count="904" uniqueCount="207">
  <si>
    <t>Programos tikslo kodas</t>
  </si>
  <si>
    <t>Uždavinio kodas</t>
  </si>
  <si>
    <t>Priemonės kodas</t>
  </si>
  <si>
    <t>Funkcinės klasifikacijos kodas</t>
  </si>
  <si>
    <t>Asignavimų valdytojo kodas</t>
  </si>
  <si>
    <t>Iš viso</t>
  </si>
  <si>
    <t>Išlaidoms</t>
  </si>
  <si>
    <t>Turtui įsigyti ir finansiniams įsipareigojimams vykdyti</t>
  </si>
  <si>
    <t>Iš jų - darbo užmokesčiui</t>
  </si>
  <si>
    <t>Priemonės vykdytojo kodas</t>
  </si>
  <si>
    <t>Tikslo,
uždavinio,  priemonės 
pavadinimas</t>
  </si>
  <si>
    <t>Finansavimo šaltinis</t>
  </si>
  <si>
    <t>Iš viso uždaviniui:</t>
  </si>
  <si>
    <t>Iš viso tikslui:</t>
  </si>
  <si>
    <t>Iš viso  programai:</t>
  </si>
  <si>
    <t>01</t>
  </si>
  <si>
    <t>2017-ųjų metų
 asignavimai</t>
  </si>
  <si>
    <t>2018-ųjų metų 
asignavimų planas</t>
  </si>
  <si>
    <t>SB</t>
  </si>
  <si>
    <t>02</t>
  </si>
  <si>
    <t>03</t>
  </si>
  <si>
    <t>04</t>
  </si>
  <si>
    <t>06</t>
  </si>
  <si>
    <t>05</t>
  </si>
  <si>
    <t>10 PROGRAMA.  SOCIALINĖS APSAUGOS PLĖTOJIMAS, SKURDAS IR SOCIALINĖS ATSKIRTIES MAŽINIMAS IR SVEIKATOS APSAUGA</t>
  </si>
  <si>
    <t>Stiprinti neįgalių asmenų galimybes ir gebėjimus, didinti jų savarankiškumą</t>
  </si>
  <si>
    <t>Kitos socialinės apsaugos funkcijos ir priemonės:
aplinkos ir būsto pritaikymas žmonėms su negalia</t>
  </si>
  <si>
    <t xml:space="preserve">Būsto pritaikymas žmonėms su negalia     </t>
  </si>
  <si>
    <t>Administravimo išlaidų kompensavimas pritaikant būstą žmonėms su negalia</t>
  </si>
  <si>
    <t>Gerinti neįgaliųjų socialinę integraciją į bendruomenę</t>
  </si>
  <si>
    <t xml:space="preserve">Neįgaliųjų rėmimas </t>
  </si>
  <si>
    <t>Užtikrinti socialinės globos teikimą asmenims su negalia</t>
  </si>
  <si>
    <t>Užtikrinti socialinės globos teikimą senyvo amžiaus asmenims</t>
  </si>
  <si>
    <t>Senatvės pagalbos pašalpos ir senelių išlaikymas globos įstaigose:</t>
  </si>
  <si>
    <t>Socialinės globos  paslaugų senyvo amžiaus asmenims 
kitų savivaldybių (valstybės) socialinių paslaugų įstaigose finansavimas</t>
  </si>
  <si>
    <t>Užtikrinti socialinės globos paslaugų teikimą vaikams, likusiems be tėvų globos</t>
  </si>
  <si>
    <t>Vaikų globėjų rėmimas</t>
  </si>
  <si>
    <t>07</t>
  </si>
  <si>
    <t>Teikti socialinę paramą mokiniams</t>
  </si>
  <si>
    <t>Alytaus r. Butrimonių vaikų darželyje</t>
  </si>
  <si>
    <t>Alytaus r. Daugų vaikų darželyje</t>
  </si>
  <si>
    <t>Alytaus r. Simno vaikų darželyje</t>
  </si>
  <si>
    <t>Alytaus r. Alovės pagrindinėje mokykloje</t>
  </si>
  <si>
    <t>Alytaus r. Butrimonių gimnazijoje</t>
  </si>
  <si>
    <t>Alytaus r. Daugų Vlado Mirono gimnazijoje</t>
  </si>
  <si>
    <t>Alytaus r. Krokialaukio Tomo Noraus-Naruševičiaus gimnazijoje</t>
  </si>
  <si>
    <t>Alytaus r. Kumečių pagrindinėje mokykloje</t>
  </si>
  <si>
    <t>Alytaus r. Makniūnų mokykloje-daugiafunkciame centre</t>
  </si>
  <si>
    <t>Alytaus r. Miroslavo gimnazijoje</t>
  </si>
  <si>
    <t>Alytaus r. Pivašiūnų gimnazijoje</t>
  </si>
  <si>
    <t>Alytaus r. Punios mokykloje-daugiafunkciame centre</t>
  </si>
  <si>
    <t>Alytaus r. Simno gimnazijoje</t>
  </si>
  <si>
    <t>Alytaus r. Ūdrijos mokykloje daugiafunkciame centre</t>
  </si>
  <si>
    <t>08</t>
  </si>
  <si>
    <t>Teikti piniginę socialinę paramą nepasiturintiems gyventojams</t>
  </si>
  <si>
    <t>09</t>
  </si>
  <si>
    <t>Teikti paramą mirties atveju</t>
  </si>
  <si>
    <t>10</t>
  </si>
  <si>
    <t>Mokėti šalpos išmokas ir tikslines kompensacijas</t>
  </si>
  <si>
    <t>Šalpos išmokų ir tikslinių kompensacijų
mokėjimas</t>
  </si>
  <si>
    <t>11</t>
  </si>
  <si>
    <t>Mokėti išmokas vaikams</t>
  </si>
  <si>
    <t>12</t>
  </si>
  <si>
    <t>Organizuoti maisto iš intervencinių atsargų tiekimą labiausiai nepasiturintiems asmenims</t>
  </si>
  <si>
    <t>13</t>
  </si>
  <si>
    <t>Kompensuoti važiavimo išlaidas</t>
  </si>
  <si>
    <t xml:space="preserve">Vežėjų negautoms pajamoms kompensuoti:
vežėjų išlaidų, susijusių su lengvatų taikymu, kompensavimas </t>
  </si>
  <si>
    <t>14</t>
  </si>
  <si>
    <t>Užtikrinti socialinių paslaugų teikimą socialinės rizikos asmenims krizės, benamystės atveju</t>
  </si>
  <si>
    <t>Priemonės susijusios  su socialiai pažeidžiamais asmenimis
 (laikino apnakvindinimo ir apgyvendinimo nakvynės namuose paslaugų finansavimas)</t>
  </si>
  <si>
    <t>15</t>
  </si>
  <si>
    <t>Teikti kokybiškas socialines paslaugas Alytaus rajono gyventojams</t>
  </si>
  <si>
    <t>16</t>
  </si>
  <si>
    <t>Mokyklų-daugiafunkcių 
centrų veiklos organizavimas:</t>
  </si>
  <si>
    <t>Gimnazijos veiklos organizavimas:</t>
  </si>
  <si>
    <t>Alytaus r. Krokialaukio Tomo Noraus-Naruševičiaus
 gimnazijos veiklos organizavimas</t>
  </si>
  <si>
    <t>17</t>
  </si>
  <si>
    <t xml:space="preserve">Sudaryti sąlygas asmenims gauti paramą būstui įsigyti ir išsinuomoti </t>
  </si>
  <si>
    <t>Būsto nuomos ar išperkamosios
 būsto nuomos mokesčių
 dalies kompensacijoms</t>
  </si>
  <si>
    <t>18</t>
  </si>
  <si>
    <t>Gerinti asmens higienos ir priežiūros paslaugų prieinamumą Alytaus rajono gyventojams</t>
  </si>
  <si>
    <t>Asmens higienos ir priežiūros (dušo, skalbimo) paslaugų Alytaus rajone finansavimas</t>
  </si>
  <si>
    <t>19</t>
  </si>
  <si>
    <t>Užtikrinti neveiksnių asmenų būklės peržiūrėjimą</t>
  </si>
  <si>
    <t>Neveiksnių asmenų būklės peržiūrėjimo 
komisijos veiklos organizavimas</t>
  </si>
  <si>
    <t>Kompensuoti dantų protezavimo paslaugas socialiai pažeidžiamų grupių gyventojams</t>
  </si>
  <si>
    <t>Dantų protezavimas</t>
  </si>
  <si>
    <t>Organizuoti ir užtikrinti visuomenės sveikatos specialiosios rėmimo programos vykdymą</t>
  </si>
  <si>
    <t>Teikti kitas aktualias savivaldybės gyventojams asmens sveikatos priežiūros paslaugas</t>
  </si>
  <si>
    <t>Užtikrinti kokybiškas ir gyventojams prieinamas visuomenės sveikatos priežiūros paslaugas savivaldybėje</t>
  </si>
  <si>
    <t>Gerinti asmens sveikatos priežiūros įstaigų teikiamų paslaugų kokybę ir prieinamumą</t>
  </si>
  <si>
    <t>Teikti pirminę teisinę pagalbą savivaldybės gyventojams</t>
  </si>
  <si>
    <t>Sudaryti sąlygas savivaldybės gyventojams  gauti kvalifikuotą teisinę pagalbą</t>
  </si>
  <si>
    <t>Patenkinti  žmonių gyvybinius poreikius, sudaryti orumo nežeminančias gyvenimo sąlygas</t>
  </si>
  <si>
    <t>Alytaus rajono Miroslavo globos namų veiklos organizavimas</t>
  </si>
  <si>
    <t>Alytaus rajono Pivašiūnų globos namų veiklos organizavimas</t>
  </si>
  <si>
    <t>Alytaus rajono savivaldybės visuomenės
 sveikatos biuro išlaikymas 
ir veiklos organizavimas</t>
  </si>
  <si>
    <t>Socialinės reabilitacijos paslaugų neįgaliesiems
 bendruomenėje projektų finansavimas</t>
  </si>
  <si>
    <t>Neįgaliųjų socialinės integracijos per
 kūno kultūrą ir sportą projektų finansavimas</t>
  </si>
  <si>
    <t>Neįgaliųjų socialinės integracijos per kūno kultūrą
 ir sportą projektų administravimo išlaidų kompensavimas</t>
  </si>
  <si>
    <t>Socialinių darbuotojų profesinės kompetencijos tobulinimas teikiant pagalbą,
 smurtą artimoje aplinkoje patyrusiems asmenims bei vykdant prevenciją</t>
  </si>
  <si>
    <t>Socialinių įgūdžių ugdymo ir palaikymo paslaugų  vaikams ir 
jų šeimoms socialinių paslaugų įstaigose finansavimas</t>
  </si>
  <si>
    <t>Mobiliosios darbo grupės spręsti vaiko ir asmens
 teisių apsaugos klausimus Alytaus rajone finansavimas</t>
  </si>
  <si>
    <t xml:space="preserve"> Būsto šildymo išlaidų ir išlaidų  karštam
 ir šaltam vandeniui kompensacijų mokėjimas</t>
  </si>
  <si>
    <t>Socialinės pašalpos nepasiturintiems
 gyventojams mokėjimas</t>
  </si>
  <si>
    <t xml:space="preserve">Socialinėms išmokoms ir kompensacijoms
 skaičiuoti ir mokėti </t>
  </si>
  <si>
    <t>Socialinės išmokos natūra ir pinigais
 socialiai pažeidžiamiems asmenims</t>
  </si>
  <si>
    <t>Laidojimo pašalpų 
mokėjimas</t>
  </si>
  <si>
    <t xml:space="preserve">Laidojimo pašalpų
 administravimas </t>
  </si>
  <si>
    <t>Teikti valstybės finansinę paramą parvežant į Lietuvą 
užsienyje mirusiųjų (žuvusiųjų) Lietuvos Respublikos piliečių palaikus</t>
  </si>
  <si>
    <t>Išmokų vaikams 
mokėjimas</t>
  </si>
  <si>
    <t>Išmokų vaikams administravimo
 išlaidų kompensavimas</t>
  </si>
  <si>
    <t>Transporto išlaidų bei specialiųjų lengvųjų
 automobilių įsigijimo išlaidų kompensavimas</t>
  </si>
  <si>
    <t>Transporto išlaidų kompensacijų
 administravimas</t>
  </si>
  <si>
    <t>Socialinės reabilitacijos paslaugų neįgaliesiems  bendruomenėje projektų administravimo išlaidų kompensavimas</t>
  </si>
  <si>
    <t>Vaikų globos šeimoje skatinimas</t>
  </si>
  <si>
    <t>Socialinės paramos skyriaus veiklos organizavimas</t>
  </si>
  <si>
    <r>
      <t xml:space="preserve">Socialinei paramai  mokiniams 
</t>
    </r>
    <r>
      <rPr>
        <sz val="10"/>
        <rFont val="Times New Roman"/>
        <family val="1"/>
        <charset val="186"/>
      </rPr>
      <t>(nemokamas socialiai remtinų mokinių maitinimas):</t>
    </r>
  </si>
  <si>
    <r>
      <rPr>
        <b/>
        <sz val="10"/>
        <rFont val="Times New Roman"/>
        <family val="1"/>
        <charset val="186"/>
      </rPr>
      <t xml:space="preserve">Socialinės paramos mokiniams administravimas: </t>
    </r>
    <r>
      <rPr>
        <sz val="10"/>
        <rFont val="Times New Roman"/>
        <family val="1"/>
        <charset val="186"/>
      </rPr>
      <t>socialinės 
paramos mokiniams administravimo išlaidų kompensavimas</t>
    </r>
  </si>
  <si>
    <t>D</t>
  </si>
  <si>
    <r>
      <rPr>
        <b/>
        <sz val="10"/>
        <rFont val="Times New Roman"/>
        <family val="1"/>
        <charset val="186"/>
      </rPr>
      <t>Neįgaliųjų išlaikymas globos įstaigose</t>
    </r>
    <r>
      <rPr>
        <sz val="10"/>
        <rFont val="Times New Roman"/>
        <family val="1"/>
        <charset val="186"/>
      </rPr>
      <t xml:space="preserve">
(socialinės globos asmenims su  negalia finansavimas)</t>
    </r>
  </si>
  <si>
    <r>
      <rPr>
        <b/>
        <sz val="10"/>
        <rFont val="Times New Roman"/>
        <family val="1"/>
        <charset val="186"/>
      </rPr>
      <t>Socialinėms paslaugoms</t>
    </r>
    <r>
      <rPr>
        <sz val="10"/>
        <rFont val="Times New Roman"/>
        <family val="1"/>
        <charset val="186"/>
      </rPr>
      <t xml:space="preserve">
(socialinė globa asmenims turintiems sunkią negalią)</t>
    </r>
  </si>
  <si>
    <r>
      <t xml:space="preserve">Socialinei paramai mokiniams: </t>
    </r>
    <r>
      <rPr>
        <sz val="10"/>
        <rFont val="Times New Roman"/>
        <family val="1"/>
        <charset val="186"/>
      </rPr>
      <t>išmokų mokinio
 reikmenims įsigyti mokėjimas</t>
    </r>
  </si>
  <si>
    <t>VB</t>
  </si>
  <si>
    <t>6,8</t>
  </si>
  <si>
    <t>2,4</t>
  </si>
  <si>
    <t>14,2</t>
  </si>
  <si>
    <t>29,2</t>
  </si>
  <si>
    <t>3,1</t>
  </si>
  <si>
    <r>
      <t xml:space="preserve">Socialinėms paslaugoms: </t>
    </r>
    <r>
      <rPr>
        <sz val="10"/>
        <rFont val="Times New Roman"/>
        <family val="1"/>
        <charset val="186"/>
      </rPr>
      <t>socialinių įgūdžių ugdymo ir palaikymo paslaugų socialinės rizikos šeimoms teikimas</t>
    </r>
  </si>
  <si>
    <t>138,7</t>
  </si>
  <si>
    <t>105,9</t>
  </si>
  <si>
    <t>2,6</t>
  </si>
  <si>
    <t>84,7</t>
  </si>
  <si>
    <t>55,9</t>
  </si>
  <si>
    <t>Socialinių paslaugų teikimo organizavimas įstaigose</t>
  </si>
  <si>
    <t>Užtikrinti senyvo amžiaus asmenų ir asmenų, turinčių negalią, kokybišką socialinę priežiūrą ir globą socialinių paslaugų įstaigose</t>
  </si>
  <si>
    <t>Užtikrinti prieinamas ir kokybiškas visuomenės sveikatos priežiūros paslaugas visų amžiaus grupių rajono gyventojams.</t>
  </si>
  <si>
    <t>188718528</t>
  </si>
  <si>
    <t>A10</t>
  </si>
  <si>
    <r>
      <rPr>
        <b/>
        <sz val="10"/>
        <rFont val="Times New Roman"/>
        <family val="1"/>
        <charset val="186"/>
      </rPr>
      <t xml:space="preserve">Socialinėms paslaugoms: </t>
    </r>
    <r>
      <rPr>
        <sz val="10"/>
        <rFont val="Times New Roman"/>
        <family val="1"/>
        <charset val="186"/>
      </rPr>
      <t>socialinės globos asmenims su sunkia negalia administravimo išlaidų kompensavimas</t>
    </r>
  </si>
  <si>
    <t>A14</t>
  </si>
  <si>
    <t>A9</t>
  </si>
  <si>
    <t>A12</t>
  </si>
  <si>
    <t xml:space="preserve">153713044 </t>
  </si>
  <si>
    <t>304081885</t>
  </si>
  <si>
    <t>301785539</t>
  </si>
  <si>
    <t>A10.1</t>
  </si>
  <si>
    <t>A10.2</t>
  </si>
  <si>
    <t>V1</t>
  </si>
  <si>
    <t>Sudaryti sąlygas asmeniui (šeimai) ugdyti ir stiprinti gebėjimus ir galimybes savarankiškai spręsti savo socialines problemas, palaikyti socialinius ryšius su visuomene, taip pat padėti įveikti socialinę atskirtį, vadovaujantis lygybės ir nediskriminavimo principais ir įgyvendinant lygių galimybių ir lyčių lygybės įstatymo nuostatas</t>
  </si>
  <si>
    <t>Pagalbos globėjams, įtėviams teikimas</t>
  </si>
  <si>
    <t>Pirminės sveikatos priežiūros įstaigų patalpų remontas</t>
  </si>
  <si>
    <t>Ambulatorijos pastato, esančio Daugų mieste, Pergalės g. 9, renovacija</t>
  </si>
  <si>
    <t>Ligų prevencijos ir ankstyvos diagnostikos gerinimas Alytaus
 apskrities S. Kudirkos ligoninėje (kompiuterinio tomografo įsigijimas)</t>
  </si>
  <si>
    <t>20</t>
  </si>
  <si>
    <t>Praūžusio škvalo padariniams likviduoti</t>
  </si>
  <si>
    <t>Praūžusio škvalo, likvidavimo išlaidoms ir gyventojams nuosavybės teise priklausančiam turtui padarytiems nuostoliams iš dalies padengti</t>
  </si>
  <si>
    <r>
      <t xml:space="preserve">Vaikų išlaikymas globos įstaigose:
</t>
    </r>
    <r>
      <rPr>
        <sz val="9"/>
        <rFont val="Times New Roman"/>
        <family val="1"/>
        <charset val="186"/>
      </rPr>
      <t>Vaikams, likusiems be tėvų globos, socialinės globos paslaugų teikimo  globos įstaigose finansavimas</t>
    </r>
  </si>
  <si>
    <t>Ugdyti ir formuoti visuomenei priimtinus socialinės rizikos šeimų socialinius įgūdžius</t>
  </si>
  <si>
    <t xml:space="preserve">Sukurti pagalbos sistemą asmenims, nesaikingai vartojantiems alkoholį arba priklausomiems nuo jo ir jų šeimoms, siekiant mažinti jų socialinę atskirtį, 
ugdyti socialinius įgūdžius bei padėti jiems integruotis į visuomenę ir darbo rinką   </t>
  </si>
  <si>
    <t>2,1</t>
  </si>
  <si>
    <t>1,6</t>
  </si>
  <si>
    <t>0,0</t>
  </si>
  <si>
    <t>Stiprinti sveikatos priežiūrą, užtikrinant kokybiškas ir visiems praeinamas asmens ir visuomenės sveikatos paslaugas, skatinant visų amžiaus grupių 
gyventojus rūpintis savo sveikatos išsaugojimo galimybėmis</t>
  </si>
  <si>
    <t xml:space="preserve">Sudaryti sąlygas gauti pedagoginę, psichologinę, metodininę ir kitą ugdymo proceso kokybės gerinimui įtakos turinčią  pagalbą, užtikrinant kompleksinių
 paslaugų vaikui ir šeimai pagalbos teikimo koordinavimą ir kokybę </t>
  </si>
  <si>
    <t>Tarpinstitucinio bendradarbiavimo koordinatoriaus
 pareigybei išlaikyti savivaldybėje finansavimas</t>
  </si>
  <si>
    <t>Darbuotojų sąlygų gerinimas</t>
  </si>
  <si>
    <t>Darbo sąlygų gerinimas, užtikrinant veiklos svarbą atitinkantį darbo užmokestį</t>
  </si>
  <si>
    <t>Savivaldybės įstaigų darbuotojų darbo apmokėjimo įstatymo laipsniškas įgyvendinimas</t>
  </si>
  <si>
    <t xml:space="preserve">Maisto nepasiturintiems
tiekimas </t>
  </si>
  <si>
    <t xml:space="preserve"> PROGRAMOS 2017 – ŲJŲ METŲ ĮGYVENDINIMO ATASKAITA</t>
  </si>
  <si>
    <t>(programos pavadinimas)</t>
  </si>
  <si>
    <t>LĖŠŲ RODIKLIAI</t>
  </si>
  <si>
    <t>1 lentelė</t>
  </si>
  <si>
    <t>tūkst. Eur</t>
  </si>
  <si>
    <t xml:space="preserve">Alytaus rajono savivaldybės 
2017 – 2019 metų strateginio veiklos plano įgyvendinimo
 2017 metais ataskaitos
19 priedas
</t>
  </si>
  <si>
    <t>SOCIALINĖS APSAUGOS PLĖTOJIMAS, SKURDAS IR SOCIALINĖS ATSKIRTIES MAŽINIMAS IR SVEIKATOS APSAUGA</t>
  </si>
  <si>
    <t>SOCIALINĖS APSAUGOS PLĖTOJIMO, SKURDO IR SOCIALINĖS ATSKIRTIES MAŽINIMO IR SVEIKATOS APSAUGOS</t>
  </si>
  <si>
    <t>Mokėti pagalbos pinigus</t>
  </si>
  <si>
    <t>Socialinės globos  paslaugas teikiančių Rumbonių   grupinio gyvenimo  namų  finansavimas</t>
  </si>
  <si>
    <t>Socialinių darbuotojų, dirbančių su socialinės rizikos šeimomis veiklos organizavimas</t>
  </si>
  <si>
    <t>Asmens sveikatos priežiūros įstaigų teikiamų paslaugų kokybės gerinimas</t>
  </si>
  <si>
    <t>Valstybės garantuojamos pirminės teisinės pagalbos teikimas</t>
  </si>
  <si>
    <t>Teikti tarpinstitucinio bendradarbiavimo koordinavimo paslaugas, skirtas Alytaus rajono savivaldybės vaikams, padedant jo tėvams (globėjams, rūpintojams), kurti saugią aplinką, užtikrinti gyvenimo, asmeninių bei socialinių ryšių kokybę</t>
  </si>
  <si>
    <t>A11.1</t>
  </si>
  <si>
    <t>A11.2</t>
  </si>
  <si>
    <t>A11.6</t>
  </si>
  <si>
    <t>A11.3</t>
  </si>
  <si>
    <t>A11.5</t>
  </si>
  <si>
    <t>A11.7</t>
  </si>
  <si>
    <t>190244763</t>
  </si>
  <si>
    <t>190244044</t>
  </si>
  <si>
    <t xml:space="preserve"> 190245331 </t>
  </si>
  <si>
    <t xml:space="preserve"> 290245670 </t>
  </si>
  <si>
    <t xml:space="preserve"> 190245865 </t>
  </si>
  <si>
    <t>290244230</t>
  </si>
  <si>
    <t>A6</t>
  </si>
  <si>
    <t>Alytaus r. Punios mokyklos-daugiafunkcio
centro veiklos organizavimas</t>
  </si>
  <si>
    <t>Alytaus r. Makniūnų mokyklos-daugiafunkcio centro veiklos
organizavimas</t>
  </si>
  <si>
    <t>Šalpos išmokų ir tikslinių kompensacijų administravimo išlaidų kompensavimas</t>
  </si>
  <si>
    <t>Alytaus r. Butrimonių gimnazijos veiklos organizavimas</t>
  </si>
  <si>
    <t>Alytaus r. Daugų Vlado Mirono gimnazijos Makniūnų pagrindinio ugdymo ir daugiafunkcio skyriaus  veiklos organizavimas</t>
  </si>
  <si>
    <t>Savivaldybės visuomenės sveikatos rėmimo programos vykdymas</t>
  </si>
  <si>
    <t>Sveikatos priežiūros paslaugų programos vykdymas</t>
  </si>
  <si>
    <t xml:space="preserve">Priklausomybės ligų mažinimas Alytaus rajono savivaldybėje </t>
  </si>
  <si>
    <t>Savivaldybės  sveikatos apsaugos specialisto išlaikymas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</si>
</sst>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L_t_-;\-* #,##0.00\ _L_t_-;_-* &quot;-&quot;??\ _L_t_-;_-@_-"/>
    <numFmt numFmtId="165" formatCode="0.0"/>
  </numFmts>
  <fonts count="30"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Lucida Sans Unicode"/>
      <family val="2"/>
      <charset val="186"/>
    </font>
    <font>
      <sz val="10"/>
      <name val="Times New Roman"/>
      <family val="1"/>
      <charset val="186"/>
    </font>
    <font>
      <b/>
      <u/>
      <sz val="11"/>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10"/>
      <name val="Arial"/>
      <family val="2"/>
      <charset val="186"/>
    </font>
    <font>
      <b/>
      <sz val="12"/>
      <name val="Times New Roman"/>
      <family val="1"/>
      <charset val="186"/>
    </font>
    <font>
      <sz val="10"/>
      <color indexed="8"/>
      <name val="Times New Roman"/>
      <family val="1"/>
      <charset val="186"/>
    </font>
    <font>
      <sz val="12"/>
      <name val="Times New Roman"/>
      <family val="1"/>
      <charset val="186"/>
    </font>
    <font>
      <i/>
      <sz val="11"/>
      <name val="Times New Roman"/>
      <family val="1"/>
      <charset val="186"/>
    </font>
    <font>
      <sz val="11"/>
      <color theme="1"/>
      <name val="Calibri"/>
      <family val="2"/>
      <charset val="186"/>
      <scheme val="minor"/>
    </font>
    <font>
      <sz val="11"/>
      <color theme="1"/>
      <name val="Calibri"/>
      <family val="2"/>
      <scheme val="minor"/>
    </font>
    <font>
      <sz val="11"/>
      <color rgb="FF000000"/>
      <name val="Calibri"/>
      <family val="2"/>
      <scheme val="minor"/>
    </font>
    <font>
      <sz val="10"/>
      <color theme="1"/>
      <name val="Times New Roman"/>
      <family val="1"/>
      <charset val="186"/>
    </font>
    <font>
      <b/>
      <sz val="9"/>
      <color theme="1"/>
      <name val="Times New Roman"/>
      <family val="1"/>
      <charset val="186"/>
    </font>
    <font>
      <b/>
      <sz val="8"/>
      <color theme="1"/>
      <name val="Times New Roman"/>
      <family val="1"/>
      <charset val="186"/>
    </font>
    <font>
      <sz val="8"/>
      <color theme="1"/>
      <name val="Times New Roman"/>
      <family val="1"/>
      <charset val="186"/>
    </font>
    <font>
      <sz val="9"/>
      <color theme="1"/>
      <name val="Times New Roman"/>
      <family val="1"/>
      <charset val="186"/>
    </font>
  </fonts>
  <fills count="28">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theme="0"/>
        <bgColor indexed="34"/>
      </patternFill>
    </fill>
    <fill>
      <patternFill patternType="solid">
        <fgColor theme="0"/>
        <bgColor indexed="64"/>
      </patternFill>
    </fill>
  </fills>
  <borders count="7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
      <left/>
      <right/>
      <top style="medium">
        <color indexed="64"/>
      </top>
      <bottom style="medium">
        <color indexed="64"/>
      </bottom>
      <diagonal/>
    </border>
    <border>
      <left/>
      <right style="medium">
        <color indexed="64"/>
      </right>
      <top/>
      <bottom/>
      <diagonal/>
    </border>
    <border>
      <left style="thin">
        <color indexed="64"/>
      </left>
      <right/>
      <top style="thin">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38">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7" borderId="1" applyNumberFormat="0" applyAlignment="0" applyProtection="0"/>
    <xf numFmtId="0" fontId="1" fillId="0" borderId="0"/>
    <xf numFmtId="0" fontId="22" fillId="0" borderId="0"/>
    <xf numFmtId="0" fontId="23" fillId="0" borderId="0"/>
    <xf numFmtId="164" fontId="17" fillId="0" borderId="0" applyFont="0" applyFill="0" applyBorder="0" applyAlignment="0" applyProtection="0"/>
    <xf numFmtId="0" fontId="8" fillId="0" borderId="3" applyNumberFormat="0" applyFill="0" applyAlignment="0" applyProtection="0"/>
    <xf numFmtId="0" fontId="9" fillId="22" borderId="0" applyNumberFormat="0" applyBorder="0" applyAlignment="0" applyProtection="0"/>
    <xf numFmtId="0" fontId="24" fillId="0" borderId="0"/>
    <xf numFmtId="0" fontId="24" fillId="0" borderId="0"/>
    <xf numFmtId="0" fontId="17" fillId="23" borderId="4" applyNumberFormat="0" applyAlignment="0" applyProtection="0"/>
  </cellStyleXfs>
  <cellXfs count="411">
    <xf numFmtId="0" fontId="0" fillId="0" borderId="0" xfId="0"/>
    <xf numFmtId="0" fontId="12" fillId="0" borderId="0" xfId="0" applyFont="1" applyBorder="1" applyAlignment="1">
      <alignment horizontal="center" vertical="top" wrapText="1"/>
    </xf>
    <xf numFmtId="0" fontId="10" fillId="0" borderId="0" xfId="0" applyFont="1" applyAlignment="1">
      <alignment vertical="top"/>
    </xf>
    <xf numFmtId="0" fontId="10" fillId="0" borderId="0" xfId="0" applyNumberFormat="1" applyFont="1" applyAlignment="1">
      <alignment vertical="top"/>
    </xf>
    <xf numFmtId="0" fontId="10" fillId="0" borderId="0" xfId="0" applyFont="1" applyBorder="1" applyAlignment="1">
      <alignment vertical="top"/>
    </xf>
    <xf numFmtId="165" fontId="16" fillId="24" borderId="5" xfId="0" applyNumberFormat="1" applyFont="1" applyFill="1" applyBorder="1" applyAlignment="1">
      <alignment horizontal="center" vertical="top"/>
    </xf>
    <xf numFmtId="0" fontId="10" fillId="0" borderId="0" xfId="0" applyFont="1" applyBorder="1" applyAlignment="1">
      <alignment horizontal="center" vertical="top" wrapText="1"/>
    </xf>
    <xf numFmtId="0" fontId="12" fillId="0" borderId="0" xfId="0" applyFont="1" applyBorder="1" applyAlignment="1">
      <alignment vertical="top"/>
    </xf>
    <xf numFmtId="49" fontId="15" fillId="8" borderId="6" xfId="0" applyNumberFormat="1" applyFont="1" applyFill="1" applyBorder="1" applyAlignment="1">
      <alignment horizontal="center" vertical="top"/>
    </xf>
    <xf numFmtId="49" fontId="15" fillId="4" borderId="6" xfId="0" applyNumberFormat="1" applyFont="1" applyFill="1" applyBorder="1" applyAlignment="1">
      <alignment horizontal="center" vertical="top"/>
    </xf>
    <xf numFmtId="49" fontId="15" fillId="8" borderId="7" xfId="0" applyNumberFormat="1" applyFont="1" applyFill="1" applyBorder="1" applyAlignment="1">
      <alignment horizontal="center" vertical="top"/>
    </xf>
    <xf numFmtId="165" fontId="15" fillId="4" borderId="8" xfId="0" applyNumberFormat="1" applyFont="1" applyFill="1" applyBorder="1" applyAlignment="1">
      <alignment horizontal="center" vertical="top"/>
    </xf>
    <xf numFmtId="165" fontId="15" fillId="4" borderId="9" xfId="0" applyNumberFormat="1" applyFont="1" applyFill="1" applyBorder="1" applyAlignment="1">
      <alignment horizontal="center" vertical="top"/>
    </xf>
    <xf numFmtId="49" fontId="15" fillId="25" borderId="10" xfId="0" applyNumberFormat="1" applyFont="1" applyFill="1" applyBorder="1" applyAlignment="1">
      <alignment horizontal="right" vertical="top"/>
    </xf>
    <xf numFmtId="165" fontId="15" fillId="8" borderId="11" xfId="0" applyNumberFormat="1" applyFont="1" applyFill="1" applyBorder="1" applyAlignment="1">
      <alignment horizontal="center" vertical="top"/>
    </xf>
    <xf numFmtId="165" fontId="15" fillId="8" borderId="12" xfId="0" applyNumberFormat="1" applyFont="1" applyFill="1" applyBorder="1" applyAlignment="1">
      <alignment horizontal="center" vertical="top"/>
    </xf>
    <xf numFmtId="49" fontId="14" fillId="26" borderId="0" xfId="0" applyNumberFormat="1" applyFont="1" applyFill="1" applyBorder="1" applyAlignment="1">
      <alignment horizontal="center" vertical="top"/>
    </xf>
    <xf numFmtId="49" fontId="15" fillId="26" borderId="0" xfId="0" applyNumberFormat="1" applyFont="1" applyFill="1" applyBorder="1" applyAlignment="1">
      <alignment horizontal="right" vertical="top"/>
    </xf>
    <xf numFmtId="165" fontId="14" fillId="26" borderId="0" xfId="0" applyNumberFormat="1" applyFont="1" applyFill="1" applyBorder="1" applyAlignment="1">
      <alignment horizontal="center" vertical="top"/>
    </xf>
    <xf numFmtId="0" fontId="10" fillId="27" borderId="0" xfId="0" applyFont="1" applyFill="1" applyBorder="1" applyAlignment="1">
      <alignment vertical="top"/>
    </xf>
    <xf numFmtId="165" fontId="15" fillId="8" borderId="10" xfId="0" applyNumberFormat="1" applyFont="1" applyFill="1" applyBorder="1" applyAlignment="1">
      <alignment horizontal="right" vertical="top"/>
    </xf>
    <xf numFmtId="165" fontId="15" fillId="8" borderId="16" xfId="0" applyNumberFormat="1" applyFont="1" applyFill="1" applyBorder="1" applyAlignment="1">
      <alignment horizontal="center" vertical="top"/>
    </xf>
    <xf numFmtId="165" fontId="15" fillId="8" borderId="17" xfId="0" applyNumberFormat="1" applyFont="1" applyFill="1" applyBorder="1" applyAlignment="1">
      <alignment horizontal="center" vertical="top"/>
    </xf>
    <xf numFmtId="49" fontId="15" fillId="4" borderId="6" xfId="0" applyNumberFormat="1" applyFont="1" applyFill="1" applyBorder="1" applyAlignment="1">
      <alignment horizontal="right" vertical="top"/>
    </xf>
    <xf numFmtId="165" fontId="15" fillId="4" borderId="11" xfId="0" applyNumberFormat="1" applyFont="1" applyFill="1" applyBorder="1" applyAlignment="1">
      <alignment horizontal="center" vertical="top"/>
    </xf>
    <xf numFmtId="165" fontId="15" fillId="4" borderId="12" xfId="0" applyNumberFormat="1" applyFont="1" applyFill="1" applyBorder="1" applyAlignment="1">
      <alignment horizontal="center" vertical="top"/>
    </xf>
    <xf numFmtId="0" fontId="11" fillId="0" borderId="0" xfId="0" applyFont="1" applyBorder="1" applyAlignment="1">
      <alignment vertical="top" wrapText="1"/>
    </xf>
    <xf numFmtId="0" fontId="12" fillId="0" borderId="5" xfId="0" applyFont="1" applyFill="1" applyBorder="1" applyAlignment="1">
      <alignment horizontal="left" vertical="top" wrapText="1"/>
    </xf>
    <xf numFmtId="0" fontId="19" fillId="0" borderId="5" xfId="0" applyFont="1" applyFill="1" applyBorder="1" applyAlignment="1">
      <alignment horizontal="left" vertical="top" wrapText="1"/>
    </xf>
    <xf numFmtId="165" fontId="16" fillId="0" borderId="5" xfId="0" applyNumberFormat="1" applyFont="1" applyFill="1" applyBorder="1" applyAlignment="1">
      <alignment horizontal="center" vertical="top"/>
    </xf>
    <xf numFmtId="165" fontId="16" fillId="0" borderId="13" xfId="0" applyNumberFormat="1" applyFont="1" applyFill="1" applyBorder="1" applyAlignment="1">
      <alignment horizontal="center" vertical="top"/>
    </xf>
    <xf numFmtId="49" fontId="15" fillId="4" borderId="18" xfId="0" applyNumberFormat="1" applyFont="1" applyFill="1" applyBorder="1" applyAlignment="1">
      <alignment horizontal="center" vertical="top"/>
    </xf>
    <xf numFmtId="165" fontId="16" fillId="0" borderId="19" xfId="0" applyNumberFormat="1" applyFont="1" applyFill="1" applyBorder="1" applyAlignment="1">
      <alignment horizontal="center" vertical="top"/>
    </xf>
    <xf numFmtId="165" fontId="16" fillId="24" borderId="20" xfId="0" applyNumberFormat="1" applyFont="1" applyFill="1" applyBorder="1" applyAlignment="1">
      <alignment horizontal="center" vertical="top"/>
    </xf>
    <xf numFmtId="165" fontId="16" fillId="24" borderId="21" xfId="0" applyNumberFormat="1" applyFont="1" applyFill="1" applyBorder="1" applyAlignment="1">
      <alignment horizontal="center" vertical="top"/>
    </xf>
    <xf numFmtId="49" fontId="12" fillId="0" borderId="5" xfId="0" applyNumberFormat="1" applyFont="1" applyFill="1" applyBorder="1" applyAlignment="1">
      <alignment horizontal="left" vertical="top" wrapText="1"/>
    </xf>
    <xf numFmtId="49" fontId="15" fillId="0" borderId="5" xfId="0" applyNumberFormat="1" applyFont="1" applyFill="1" applyBorder="1" applyAlignment="1">
      <alignment horizontal="left" vertical="top"/>
    </xf>
    <xf numFmtId="49" fontId="15" fillId="0" borderId="21" xfId="0" applyNumberFormat="1" applyFont="1" applyFill="1" applyBorder="1" applyAlignment="1">
      <alignment horizontal="left" vertical="top"/>
    </xf>
    <xf numFmtId="165" fontId="15" fillId="4" borderId="6" xfId="0" applyNumberFormat="1" applyFont="1" applyFill="1" applyBorder="1" applyAlignment="1">
      <alignment horizontal="center" vertical="top"/>
    </xf>
    <xf numFmtId="49" fontId="12" fillId="0" borderId="21" xfId="0" applyNumberFormat="1" applyFont="1" applyFill="1" applyBorder="1" applyAlignment="1">
      <alignment horizontal="left" vertical="top" wrapText="1"/>
    </xf>
    <xf numFmtId="49" fontId="15" fillId="0" borderId="22" xfId="0" applyNumberFormat="1" applyFont="1" applyFill="1" applyBorder="1" applyAlignment="1">
      <alignment horizontal="left" vertical="top"/>
    </xf>
    <xf numFmtId="49" fontId="12" fillId="0" borderId="5" xfId="0" applyNumberFormat="1" applyFont="1" applyFill="1" applyBorder="1" applyAlignment="1">
      <alignment horizontal="center" vertical="top"/>
    </xf>
    <xf numFmtId="49" fontId="15" fillId="4" borderId="23" xfId="0" applyNumberFormat="1" applyFont="1" applyFill="1" applyBorder="1" applyAlignment="1">
      <alignment horizontal="right" vertical="top"/>
    </xf>
    <xf numFmtId="0" fontId="12" fillId="0" borderId="21" xfId="0" applyFont="1" applyFill="1" applyBorder="1" applyAlignment="1">
      <alignment horizontal="left" vertical="top" wrapText="1"/>
    </xf>
    <xf numFmtId="49" fontId="15" fillId="8" borderId="6" xfId="0" applyNumberFormat="1" applyFont="1" applyFill="1" applyBorder="1" applyAlignment="1">
      <alignment horizontal="center" vertical="top" wrapText="1"/>
    </xf>
    <xf numFmtId="49" fontId="14" fillId="8" borderId="6" xfId="0" applyNumberFormat="1" applyFont="1" applyFill="1" applyBorder="1" applyAlignment="1">
      <alignment horizontal="center" vertical="top"/>
    </xf>
    <xf numFmtId="49" fontId="14" fillId="25" borderId="6" xfId="0" applyNumberFormat="1" applyFont="1" applyFill="1" applyBorder="1" applyAlignment="1">
      <alignment horizontal="center" vertical="top"/>
    </xf>
    <xf numFmtId="49" fontId="15" fillId="0" borderId="24" xfId="0" applyNumberFormat="1" applyFont="1" applyFill="1" applyBorder="1" applyAlignment="1">
      <alignment horizontal="center" vertical="top"/>
    </xf>
    <xf numFmtId="49" fontId="15" fillId="0" borderId="25" xfId="0" applyNumberFormat="1" applyFont="1" applyFill="1" applyBorder="1" applyAlignment="1">
      <alignment horizontal="center" vertical="top"/>
    </xf>
    <xf numFmtId="165" fontId="16" fillId="0" borderId="26" xfId="0" applyNumberFormat="1" applyFont="1" applyFill="1" applyBorder="1" applyAlignment="1">
      <alignment horizontal="center" vertical="top"/>
    </xf>
    <xf numFmtId="165" fontId="16" fillId="24" borderId="26" xfId="0" applyNumberFormat="1" applyFont="1" applyFill="1" applyBorder="1" applyAlignment="1">
      <alignment horizontal="center" vertical="top"/>
    </xf>
    <xf numFmtId="165" fontId="16" fillId="24" borderId="27" xfId="0" applyNumberFormat="1" applyFont="1" applyFill="1" applyBorder="1" applyAlignment="1">
      <alignment horizontal="center" vertical="top"/>
    </xf>
    <xf numFmtId="165" fontId="16" fillId="24" borderId="13" xfId="0" applyNumberFormat="1" applyFont="1" applyFill="1" applyBorder="1" applyAlignment="1">
      <alignment horizontal="center" vertical="top"/>
    </xf>
    <xf numFmtId="49" fontId="10" fillId="0" borderId="28" xfId="0" applyNumberFormat="1" applyFont="1" applyBorder="1" applyAlignment="1">
      <alignment horizontal="center" vertical="top"/>
    </xf>
    <xf numFmtId="49" fontId="10" fillId="0" borderId="29" xfId="0" applyNumberFormat="1" applyFont="1" applyBorder="1" applyAlignment="1">
      <alignment horizontal="center" vertical="top"/>
    </xf>
    <xf numFmtId="49" fontId="15" fillId="0" borderId="27" xfId="0" applyNumberFormat="1" applyFont="1" applyFill="1" applyBorder="1" applyAlignment="1">
      <alignment horizontal="center" vertical="top"/>
    </xf>
    <xf numFmtId="165" fontId="15" fillId="4" borderId="30" xfId="0" applyNumberFormat="1" applyFont="1" applyFill="1" applyBorder="1" applyAlignment="1">
      <alignment horizontal="center" vertical="top"/>
    </xf>
    <xf numFmtId="165" fontId="16" fillId="0" borderId="21" xfId="0" applyNumberFormat="1" applyFont="1" applyFill="1" applyBorder="1" applyAlignment="1">
      <alignment horizontal="center" vertical="top"/>
    </xf>
    <xf numFmtId="49" fontId="15" fillId="4" borderId="7" xfId="0" applyNumberFormat="1" applyFont="1" applyFill="1" applyBorder="1" applyAlignment="1">
      <alignment horizontal="right" vertical="top"/>
    </xf>
    <xf numFmtId="165" fontId="12" fillId="0" borderId="5" xfId="0" applyNumberFormat="1" applyFont="1" applyFill="1" applyBorder="1" applyAlignment="1">
      <alignment horizontal="center" vertical="top"/>
    </xf>
    <xf numFmtId="165" fontId="16" fillId="0" borderId="27" xfId="0" applyNumberFormat="1" applyFont="1" applyFill="1" applyBorder="1" applyAlignment="1">
      <alignment horizontal="center" vertical="top"/>
    </xf>
    <xf numFmtId="165" fontId="16" fillId="0" borderId="20" xfId="0" applyNumberFormat="1" applyFont="1" applyFill="1" applyBorder="1" applyAlignment="1">
      <alignment horizontal="center" vertical="top"/>
    </xf>
    <xf numFmtId="165" fontId="12" fillId="0" borderId="27" xfId="0" applyNumberFormat="1" applyFont="1" applyFill="1" applyBorder="1" applyAlignment="1">
      <alignment horizontal="center" vertical="top"/>
    </xf>
    <xf numFmtId="165" fontId="12" fillId="0" borderId="13" xfId="0" applyNumberFormat="1" applyFont="1" applyFill="1" applyBorder="1" applyAlignment="1">
      <alignment horizontal="center" vertical="top"/>
    </xf>
    <xf numFmtId="165" fontId="12" fillId="0" borderId="29" xfId="0" applyNumberFormat="1" applyFont="1" applyFill="1" applyBorder="1" applyAlignment="1">
      <alignment horizontal="center" vertical="top"/>
    </xf>
    <xf numFmtId="49" fontId="12" fillId="0" borderId="29" xfId="0" applyNumberFormat="1" applyFont="1" applyFill="1" applyBorder="1" applyAlignment="1">
      <alignment horizontal="center" vertical="top"/>
    </xf>
    <xf numFmtId="49" fontId="12" fillId="0" borderId="28" xfId="0" applyNumberFormat="1" applyFont="1" applyFill="1" applyBorder="1" applyAlignment="1">
      <alignment horizontal="center" vertical="top"/>
    </xf>
    <xf numFmtId="165" fontId="12" fillId="0" borderId="31" xfId="0" applyNumberFormat="1" applyFont="1" applyFill="1" applyBorder="1" applyAlignment="1">
      <alignment horizontal="center" vertical="top"/>
    </xf>
    <xf numFmtId="165" fontId="12" fillId="0" borderId="14" xfId="0" applyNumberFormat="1" applyFont="1" applyFill="1" applyBorder="1" applyAlignment="1">
      <alignment horizontal="center" vertical="top"/>
    </xf>
    <xf numFmtId="165" fontId="12" fillId="0" borderId="15" xfId="0" applyNumberFormat="1" applyFont="1" applyFill="1" applyBorder="1" applyAlignment="1">
      <alignment horizontal="center" vertical="top"/>
    </xf>
    <xf numFmtId="165" fontId="12" fillId="0" borderId="32" xfId="0" applyNumberFormat="1" applyFont="1" applyFill="1" applyBorder="1" applyAlignment="1">
      <alignment horizontal="center" vertical="top"/>
    </xf>
    <xf numFmtId="165" fontId="12" fillId="0" borderId="21" xfId="0" applyNumberFormat="1" applyFont="1" applyFill="1" applyBorder="1" applyAlignment="1">
      <alignment horizontal="center" vertical="top"/>
    </xf>
    <xf numFmtId="165" fontId="12" fillId="0" borderId="20" xfId="0" applyNumberFormat="1" applyFont="1" applyFill="1" applyBorder="1" applyAlignment="1">
      <alignment horizontal="center" vertical="top"/>
    </xf>
    <xf numFmtId="165" fontId="12" fillId="0" borderId="26" xfId="0" applyNumberFormat="1" applyFont="1" applyFill="1" applyBorder="1" applyAlignment="1">
      <alignment horizontal="center" vertical="top"/>
    </xf>
    <xf numFmtId="165" fontId="12" fillId="0" borderId="28" xfId="0" applyNumberFormat="1" applyFont="1" applyFill="1" applyBorder="1" applyAlignment="1">
      <alignment horizontal="center" vertical="top"/>
    </xf>
    <xf numFmtId="49" fontId="15" fillId="4" borderId="7" xfId="0" applyNumberFormat="1" applyFont="1" applyFill="1" applyBorder="1" applyAlignment="1">
      <alignment horizontal="center" vertical="top"/>
    </xf>
    <xf numFmtId="49" fontId="12" fillId="0" borderId="33" xfId="0" applyNumberFormat="1" applyFont="1" applyFill="1" applyBorder="1" applyAlignment="1">
      <alignment horizontal="left" vertical="top" wrapText="1"/>
    </xf>
    <xf numFmtId="49" fontId="15" fillId="0" borderId="34" xfId="0" applyNumberFormat="1" applyFont="1" applyFill="1" applyBorder="1" applyAlignment="1">
      <alignment horizontal="center" vertical="top"/>
    </xf>
    <xf numFmtId="49" fontId="15" fillId="0" borderId="33" xfId="0" applyNumberFormat="1" applyFont="1" applyFill="1" applyBorder="1" applyAlignment="1">
      <alignment horizontal="left" vertical="top" wrapText="1"/>
    </xf>
    <xf numFmtId="49" fontId="12" fillId="0" borderId="35" xfId="0" applyNumberFormat="1" applyFont="1" applyFill="1" applyBorder="1" applyAlignment="1">
      <alignment horizontal="left" vertical="top" wrapText="1"/>
    </xf>
    <xf numFmtId="49" fontId="12" fillId="0" borderId="0" xfId="0" applyNumberFormat="1" applyFont="1" applyFill="1" applyBorder="1" applyAlignment="1">
      <alignment horizontal="left" vertical="top" wrapText="1"/>
    </xf>
    <xf numFmtId="49" fontId="15" fillId="0" borderId="31" xfId="0" applyNumberFormat="1" applyFont="1" applyFill="1" applyBorder="1" applyAlignment="1">
      <alignment horizontal="center" vertical="top"/>
    </xf>
    <xf numFmtId="49" fontId="15" fillId="0" borderId="22" xfId="0" applyNumberFormat="1" applyFont="1" applyFill="1" applyBorder="1" applyAlignment="1">
      <alignment horizontal="left" vertical="top" wrapText="1"/>
    </xf>
    <xf numFmtId="165" fontId="15" fillId="8" borderId="30" xfId="0" applyNumberFormat="1" applyFont="1" applyFill="1" applyBorder="1" applyAlignment="1">
      <alignment horizontal="center" vertical="top"/>
    </xf>
    <xf numFmtId="165" fontId="15" fillId="4" borderId="36" xfId="0" applyNumberFormat="1" applyFont="1" applyFill="1" applyBorder="1" applyAlignment="1">
      <alignment horizontal="center" vertical="top"/>
    </xf>
    <xf numFmtId="165" fontId="15" fillId="8" borderId="37" xfId="0" applyNumberFormat="1" applyFont="1" applyFill="1" applyBorder="1" applyAlignment="1">
      <alignment horizontal="center" vertical="top"/>
    </xf>
    <xf numFmtId="165" fontId="25" fillId="0" borderId="5" xfId="0" applyNumberFormat="1" applyFont="1" applyFill="1" applyBorder="1" applyAlignment="1">
      <alignment horizontal="center" vertical="top"/>
    </xf>
    <xf numFmtId="165" fontId="25" fillId="0" borderId="27" xfId="0" applyNumberFormat="1" applyFont="1" applyFill="1" applyBorder="1" applyAlignment="1">
      <alignment horizontal="center" vertical="top"/>
    </xf>
    <xf numFmtId="165" fontId="25" fillId="0" borderId="13" xfId="0" applyNumberFormat="1" applyFont="1" applyFill="1" applyBorder="1" applyAlignment="1">
      <alignment horizontal="center" vertical="top"/>
    </xf>
    <xf numFmtId="49" fontId="15" fillId="4" borderId="38" xfId="0" applyNumberFormat="1" applyFont="1" applyFill="1" applyBorder="1" applyAlignment="1">
      <alignment horizontal="center" vertical="top"/>
    </xf>
    <xf numFmtId="49" fontId="15" fillId="4" borderId="23" xfId="0" applyNumberFormat="1" applyFont="1" applyFill="1" applyBorder="1" applyAlignment="1">
      <alignment horizontal="center" vertical="top"/>
    </xf>
    <xf numFmtId="49" fontId="15" fillId="4" borderId="39" xfId="0" applyNumberFormat="1" applyFont="1" applyFill="1" applyBorder="1" applyAlignment="1">
      <alignment horizontal="center" vertical="top"/>
    </xf>
    <xf numFmtId="49" fontId="14" fillId="4" borderId="40" xfId="0" applyNumberFormat="1" applyFont="1" applyFill="1" applyBorder="1" applyAlignment="1">
      <alignment horizontal="center" vertical="top"/>
    </xf>
    <xf numFmtId="165" fontId="14" fillId="25" borderId="11" xfId="0" applyNumberFormat="1" applyFont="1" applyFill="1" applyBorder="1" applyAlignment="1">
      <alignment horizontal="center" vertical="top"/>
    </xf>
    <xf numFmtId="49" fontId="16" fillId="0" borderId="5" xfId="0" applyNumberFormat="1" applyFont="1" applyFill="1" applyBorder="1" applyAlignment="1">
      <alignment horizontal="center" vertical="top" textRotation="90"/>
    </xf>
    <xf numFmtId="49" fontId="12" fillId="0" borderId="14" xfId="0" applyNumberFormat="1" applyFont="1" applyFill="1" applyBorder="1" applyAlignment="1">
      <alignment horizontal="center" vertical="top"/>
    </xf>
    <xf numFmtId="49" fontId="12" fillId="0" borderId="22" xfId="0" applyNumberFormat="1" applyFont="1" applyFill="1" applyBorder="1" applyAlignment="1">
      <alignment horizontal="center" vertical="top"/>
    </xf>
    <xf numFmtId="49" fontId="12" fillId="0" borderId="26" xfId="0" applyNumberFormat="1" applyFont="1" applyFill="1" applyBorder="1" applyAlignment="1">
      <alignment horizontal="center" vertical="top"/>
    </xf>
    <xf numFmtId="49" fontId="12" fillId="0" borderId="9" xfId="0" applyNumberFormat="1" applyFont="1" applyFill="1" applyBorder="1" applyAlignment="1">
      <alignment horizontal="center" vertical="top"/>
    </xf>
    <xf numFmtId="49" fontId="12" fillId="0" borderId="41" xfId="0" applyNumberFormat="1" applyFont="1" applyFill="1" applyBorder="1" applyAlignment="1">
      <alignment horizontal="center" vertical="top"/>
    </xf>
    <xf numFmtId="49" fontId="10" fillId="0" borderId="9" xfId="0" applyNumberFormat="1" applyFont="1" applyFill="1" applyBorder="1" applyAlignment="1">
      <alignment horizontal="center" vertical="top" textRotation="90"/>
    </xf>
    <xf numFmtId="49" fontId="12" fillId="0" borderId="36" xfId="0" applyNumberFormat="1" applyFont="1" applyFill="1" applyBorder="1" applyAlignment="1">
      <alignment horizontal="center" vertical="top"/>
    </xf>
    <xf numFmtId="49" fontId="12" fillId="0" borderId="33" xfId="0" applyNumberFormat="1" applyFont="1" applyFill="1" applyBorder="1" applyAlignment="1">
      <alignment horizontal="center" vertical="top"/>
    </xf>
    <xf numFmtId="49" fontId="16" fillId="0" borderId="9" xfId="0" applyNumberFormat="1" applyFont="1" applyFill="1" applyBorder="1" applyAlignment="1">
      <alignment horizontal="center" vertical="top" textRotation="90"/>
    </xf>
    <xf numFmtId="49" fontId="16" fillId="0" borderId="41" xfId="0" applyNumberFormat="1" applyFont="1" applyFill="1" applyBorder="1" applyAlignment="1">
      <alignment horizontal="center" vertical="top" textRotation="90"/>
    </xf>
    <xf numFmtId="49" fontId="16" fillId="0" borderId="33" xfId="0" applyNumberFormat="1" applyFont="1" applyFill="1" applyBorder="1" applyAlignment="1">
      <alignment horizontal="center" vertical="top" textRotation="90"/>
    </xf>
    <xf numFmtId="49" fontId="12" fillId="0" borderId="21" xfId="0" applyNumberFormat="1" applyFont="1" applyFill="1" applyBorder="1" applyAlignment="1">
      <alignment horizontal="center" vertical="top"/>
    </xf>
    <xf numFmtId="49" fontId="12" fillId="0" borderId="42" xfId="0" applyNumberFormat="1" applyFont="1" applyFill="1" applyBorder="1" applyAlignment="1">
      <alignment horizontal="center" vertical="top"/>
    </xf>
    <xf numFmtId="49" fontId="15" fillId="4" borderId="43" xfId="0" applyNumberFormat="1" applyFont="1" applyFill="1" applyBorder="1" applyAlignment="1">
      <alignment horizontal="center" vertical="top"/>
    </xf>
    <xf numFmtId="49" fontId="12" fillId="0" borderId="44" xfId="0" applyNumberFormat="1" applyFont="1" applyFill="1" applyBorder="1" applyAlignment="1">
      <alignment horizontal="center" vertical="top"/>
    </xf>
    <xf numFmtId="49" fontId="12" fillId="0" borderId="45" xfId="0" applyNumberFormat="1" applyFont="1" applyFill="1" applyBorder="1" applyAlignment="1">
      <alignment horizontal="center" vertical="top"/>
    </xf>
    <xf numFmtId="49" fontId="15" fillId="0" borderId="8" xfId="0" applyNumberFormat="1" applyFont="1" applyFill="1" applyBorder="1" applyAlignment="1">
      <alignment horizontal="center" vertical="top"/>
    </xf>
    <xf numFmtId="49" fontId="12" fillId="0" borderId="9" xfId="0" applyNumberFormat="1" applyFont="1" applyFill="1" applyBorder="1" applyAlignment="1">
      <alignment horizontal="left" vertical="top" wrapText="1"/>
    </xf>
    <xf numFmtId="49" fontId="15" fillId="0" borderId="46" xfId="0" applyNumberFormat="1" applyFont="1" applyFill="1" applyBorder="1" applyAlignment="1">
      <alignment horizontal="center" vertical="top"/>
    </xf>
    <xf numFmtId="49" fontId="15" fillId="0" borderId="40" xfId="0" applyNumberFormat="1" applyFont="1" applyFill="1" applyBorder="1" applyAlignment="1">
      <alignment horizontal="center" vertical="top"/>
    </xf>
    <xf numFmtId="49" fontId="12" fillId="0" borderId="47" xfId="0" applyNumberFormat="1" applyFont="1" applyFill="1" applyBorder="1" applyAlignment="1">
      <alignment horizontal="center" vertical="top"/>
    </xf>
    <xf numFmtId="49" fontId="15" fillId="8" borderId="10" xfId="0" applyNumberFormat="1" applyFont="1" applyFill="1" applyBorder="1" applyAlignment="1">
      <alignment horizontal="center" vertical="top"/>
    </xf>
    <xf numFmtId="49" fontId="15" fillId="0" borderId="48" xfId="0" applyNumberFormat="1" applyFont="1" applyFill="1" applyBorder="1" applyAlignment="1">
      <alignment horizontal="center" vertical="top"/>
    </xf>
    <xf numFmtId="49" fontId="15" fillId="0" borderId="20" xfId="0" applyNumberFormat="1" applyFont="1" applyFill="1" applyBorder="1" applyAlignment="1">
      <alignment horizontal="center" vertical="top"/>
    </xf>
    <xf numFmtId="49" fontId="12" fillId="0" borderId="41" xfId="0" applyNumberFormat="1" applyFont="1" applyFill="1" applyBorder="1" applyAlignment="1">
      <alignment horizontal="left" vertical="top" wrapText="1"/>
    </xf>
    <xf numFmtId="49" fontId="10" fillId="0" borderId="49" xfId="0" applyNumberFormat="1" applyFont="1" applyBorder="1" applyAlignment="1">
      <alignment horizontal="center" vertical="top"/>
    </xf>
    <xf numFmtId="49" fontId="10" fillId="0" borderId="13" xfId="0" applyNumberFormat="1" applyFont="1" applyBorder="1" applyAlignment="1">
      <alignment horizontal="center" vertical="top"/>
    </xf>
    <xf numFmtId="49" fontId="10" fillId="0" borderId="33" xfId="0" applyNumberFormat="1" applyFont="1" applyBorder="1" applyAlignment="1">
      <alignment horizontal="center" vertical="top" wrapText="1"/>
    </xf>
    <xf numFmtId="49" fontId="10" fillId="0" borderId="21" xfId="0" applyNumberFormat="1" applyFont="1" applyBorder="1" applyAlignment="1">
      <alignment horizontal="center" vertical="top" wrapText="1"/>
    </xf>
    <xf numFmtId="49" fontId="10" fillId="0" borderId="33" xfId="0" applyNumberFormat="1" applyFont="1" applyBorder="1" applyAlignment="1">
      <alignment horizontal="center" vertical="top" textRotation="90"/>
    </xf>
    <xf numFmtId="49" fontId="10" fillId="0" borderId="21" xfId="0" applyNumberFormat="1" applyFont="1" applyBorder="1" applyAlignment="1">
      <alignment horizontal="center" vertical="top" textRotation="90"/>
    </xf>
    <xf numFmtId="49" fontId="10" fillId="0" borderId="50" xfId="0" applyNumberFormat="1" applyFont="1" applyBorder="1" applyAlignment="1">
      <alignment horizontal="center" vertical="top"/>
    </xf>
    <xf numFmtId="49" fontId="15" fillId="0" borderId="51" xfId="0" applyNumberFormat="1" applyFont="1" applyFill="1" applyBorder="1" applyAlignment="1">
      <alignment horizontal="center" vertical="top"/>
    </xf>
    <xf numFmtId="49" fontId="12" fillId="0" borderId="44" xfId="0" applyNumberFormat="1" applyFont="1" applyFill="1" applyBorder="1" applyAlignment="1">
      <alignment horizontal="left" vertical="top" wrapText="1"/>
    </xf>
    <xf numFmtId="49" fontId="10" fillId="0" borderId="5" xfId="0" applyNumberFormat="1" applyFont="1" applyBorder="1" applyAlignment="1">
      <alignment horizontal="center" vertical="top" wrapText="1"/>
    </xf>
    <xf numFmtId="49" fontId="10" fillId="0" borderId="5" xfId="0" applyNumberFormat="1" applyFont="1" applyBorder="1" applyAlignment="1">
      <alignment horizontal="center" vertical="top" textRotation="90"/>
    </xf>
    <xf numFmtId="49" fontId="10" fillId="0" borderId="33" xfId="0" applyNumberFormat="1" applyFont="1" applyFill="1" applyBorder="1" applyAlignment="1">
      <alignment horizontal="center" vertical="top" textRotation="90"/>
    </xf>
    <xf numFmtId="49" fontId="10" fillId="0" borderId="5" xfId="0" applyNumberFormat="1" applyFont="1" applyFill="1" applyBorder="1" applyAlignment="1">
      <alignment horizontal="center" vertical="top" textRotation="90"/>
    </xf>
    <xf numFmtId="49" fontId="10" fillId="0" borderId="45" xfId="0" applyNumberFormat="1" applyFont="1" applyBorder="1" applyAlignment="1">
      <alignment horizontal="center" vertical="top"/>
    </xf>
    <xf numFmtId="49" fontId="10" fillId="0" borderId="44" xfId="0" applyNumberFormat="1" applyFont="1" applyBorder="1" applyAlignment="1">
      <alignment horizontal="center" vertical="top" wrapText="1"/>
    </xf>
    <xf numFmtId="49" fontId="10" fillId="0" borderId="44" xfId="0" applyNumberFormat="1" applyFont="1" applyBorder="1" applyAlignment="1">
      <alignment horizontal="center" vertical="top" textRotation="90"/>
    </xf>
    <xf numFmtId="49" fontId="15" fillId="4" borderId="52" xfId="0" applyNumberFormat="1" applyFont="1" applyFill="1" applyBorder="1" applyAlignment="1">
      <alignment horizontal="center" vertical="top"/>
    </xf>
    <xf numFmtId="0" fontId="16" fillId="0" borderId="21" xfId="0" applyFont="1" applyFill="1" applyBorder="1" applyAlignment="1">
      <alignment horizontal="left" vertical="top" wrapText="1"/>
    </xf>
    <xf numFmtId="49" fontId="15" fillId="0" borderId="20" xfId="0" applyNumberFormat="1" applyFont="1" applyBorder="1" applyAlignment="1">
      <alignment horizontal="center" vertical="top"/>
    </xf>
    <xf numFmtId="49" fontId="15" fillId="4" borderId="28" xfId="0" applyNumberFormat="1" applyFont="1" applyFill="1" applyBorder="1" applyAlignment="1">
      <alignment horizontal="center" vertical="top"/>
    </xf>
    <xf numFmtId="49" fontId="10" fillId="0" borderId="42" xfId="0" applyNumberFormat="1" applyFont="1" applyBorder="1" applyAlignment="1">
      <alignment horizontal="center" vertical="top"/>
    </xf>
    <xf numFmtId="0" fontId="12" fillId="0" borderId="21" xfId="0" applyFont="1" applyFill="1" applyBorder="1" applyAlignment="1">
      <alignment vertical="top" wrapText="1"/>
    </xf>
    <xf numFmtId="0" fontId="12" fillId="0" borderId="5" xfId="0" applyFont="1" applyFill="1" applyBorder="1" applyAlignment="1">
      <alignment vertical="top" wrapText="1"/>
    </xf>
    <xf numFmtId="165" fontId="26" fillId="0" borderId="53" xfId="0" applyNumberFormat="1" applyFont="1" applyFill="1" applyBorder="1" applyAlignment="1">
      <alignment horizontal="center" vertical="top"/>
    </xf>
    <xf numFmtId="165" fontId="26" fillId="0" borderId="44" xfId="0" applyNumberFormat="1" applyFont="1" applyFill="1" applyBorder="1" applyAlignment="1">
      <alignment horizontal="center" vertical="top"/>
    </xf>
    <xf numFmtId="165" fontId="26" fillId="0" borderId="45" xfId="0" applyNumberFormat="1" applyFont="1" applyFill="1" applyBorder="1" applyAlignment="1">
      <alignment horizontal="center" vertical="top"/>
    </xf>
    <xf numFmtId="49" fontId="27" fillId="0" borderId="29" xfId="0" applyNumberFormat="1" applyFont="1" applyFill="1" applyBorder="1" applyAlignment="1">
      <alignment horizontal="center" vertical="top"/>
    </xf>
    <xf numFmtId="165" fontId="26" fillId="0" borderId="27" xfId="0" applyNumberFormat="1" applyFont="1" applyFill="1" applyBorder="1" applyAlignment="1">
      <alignment horizontal="center" vertical="top"/>
    </xf>
    <xf numFmtId="165" fontId="26" fillId="0" borderId="5" xfId="0" applyNumberFormat="1" applyFont="1" applyFill="1" applyBorder="1" applyAlignment="1">
      <alignment horizontal="center" vertical="top"/>
    </xf>
    <xf numFmtId="165" fontId="26" fillId="0" borderId="13" xfId="0" applyNumberFormat="1" applyFont="1" applyFill="1" applyBorder="1" applyAlignment="1">
      <alignment horizontal="center" vertical="top"/>
    </xf>
    <xf numFmtId="165" fontId="28" fillId="0" borderId="52" xfId="0" applyNumberFormat="1" applyFont="1" applyFill="1" applyBorder="1" applyAlignment="1">
      <alignment horizontal="center" vertical="top"/>
    </xf>
    <xf numFmtId="165" fontId="29" fillId="0" borderId="53" xfId="0" applyNumberFormat="1" applyFont="1" applyFill="1" applyBorder="1" applyAlignment="1">
      <alignment horizontal="center" vertical="top"/>
    </xf>
    <xf numFmtId="165" fontId="29" fillId="0" borderId="44" xfId="0" applyNumberFormat="1" applyFont="1" applyFill="1" applyBorder="1" applyAlignment="1">
      <alignment horizontal="center" vertical="top"/>
    </xf>
    <xf numFmtId="165" fontId="29" fillId="0" borderId="45" xfId="0" applyNumberFormat="1" applyFont="1" applyFill="1" applyBorder="1" applyAlignment="1">
      <alignment horizontal="center" vertical="top"/>
    </xf>
    <xf numFmtId="49" fontId="28" fillId="0" borderId="29" xfId="0" applyNumberFormat="1" applyFont="1" applyFill="1" applyBorder="1" applyAlignment="1">
      <alignment horizontal="center" vertical="top"/>
    </xf>
    <xf numFmtId="165" fontId="29" fillId="0" borderId="27" xfId="0" applyNumberFormat="1" applyFont="1" applyFill="1" applyBorder="1" applyAlignment="1">
      <alignment horizontal="center" vertical="top"/>
    </xf>
    <xf numFmtId="165" fontId="29" fillId="0" borderId="5" xfId="0" applyNumberFormat="1" applyFont="1" applyFill="1" applyBorder="1" applyAlignment="1">
      <alignment horizontal="center" vertical="top"/>
    </xf>
    <xf numFmtId="165" fontId="29" fillId="0" borderId="13" xfId="0" applyNumberFormat="1" applyFont="1" applyFill="1" applyBorder="1" applyAlignment="1">
      <alignment horizontal="center" vertical="top"/>
    </xf>
    <xf numFmtId="49" fontId="27" fillId="0" borderId="54" xfId="0" applyNumberFormat="1" applyFont="1" applyFill="1" applyBorder="1" applyAlignment="1">
      <alignment horizontal="center" vertical="top"/>
    </xf>
    <xf numFmtId="49" fontId="28" fillId="0" borderId="54" xfId="0" applyNumberFormat="1" applyFont="1" applyFill="1" applyBorder="1" applyAlignment="1">
      <alignment horizontal="center" vertical="top"/>
    </xf>
    <xf numFmtId="49" fontId="27" fillId="0" borderId="52" xfId="0" applyNumberFormat="1" applyFont="1" applyFill="1" applyBorder="1" applyAlignment="1">
      <alignment horizontal="center" vertical="top"/>
    </xf>
    <xf numFmtId="0" fontId="16" fillId="0" borderId="5" xfId="0" applyFont="1" applyFill="1" applyBorder="1" applyAlignment="1">
      <alignment vertical="top" wrapText="1"/>
    </xf>
    <xf numFmtId="0" fontId="14" fillId="0" borderId="5" xfId="0" applyFont="1" applyFill="1" applyBorder="1" applyAlignment="1">
      <alignment vertical="top" wrapText="1"/>
    </xf>
    <xf numFmtId="49" fontId="28" fillId="0" borderId="52" xfId="0" applyNumberFormat="1" applyFont="1" applyFill="1" applyBorder="1" applyAlignment="1">
      <alignment horizontal="center" vertical="top"/>
    </xf>
    <xf numFmtId="165" fontId="29" fillId="0" borderId="31" xfId="0" applyNumberFormat="1" applyFont="1" applyFill="1" applyBorder="1" applyAlignment="1">
      <alignment horizontal="center" vertical="top"/>
    </xf>
    <xf numFmtId="165" fontId="29" fillId="0" borderId="14" xfId="0" applyNumberFormat="1" applyFont="1" applyFill="1" applyBorder="1" applyAlignment="1">
      <alignment horizontal="center" vertical="top"/>
    </xf>
    <xf numFmtId="165" fontId="29" fillId="0" borderId="15" xfId="0" applyNumberFormat="1" applyFont="1" applyFill="1" applyBorder="1" applyAlignment="1">
      <alignment horizontal="center" vertical="top"/>
    </xf>
    <xf numFmtId="165" fontId="29" fillId="0" borderId="40" xfId="0" applyNumberFormat="1" applyFont="1" applyFill="1" applyBorder="1" applyAlignment="1">
      <alignment horizontal="center" vertical="top"/>
    </xf>
    <xf numFmtId="165" fontId="29" fillId="0" borderId="33" xfId="0" applyNumberFormat="1" applyFont="1" applyFill="1" applyBorder="1" applyAlignment="1">
      <alignment horizontal="center" vertical="top"/>
    </xf>
    <xf numFmtId="165" fontId="29" fillId="0" borderId="49" xfId="0" applyNumberFormat="1" applyFont="1" applyFill="1" applyBorder="1" applyAlignment="1">
      <alignment horizontal="center" vertical="top"/>
    </xf>
    <xf numFmtId="165" fontId="26" fillId="0" borderId="40" xfId="0" applyNumberFormat="1" applyFont="1" applyFill="1" applyBorder="1" applyAlignment="1">
      <alignment horizontal="center" vertical="top"/>
    </xf>
    <xf numFmtId="165" fontId="26" fillId="0" borderId="33" xfId="0" applyNumberFormat="1" applyFont="1" applyFill="1" applyBorder="1" applyAlignment="1">
      <alignment horizontal="center" vertical="top"/>
    </xf>
    <xf numFmtId="165" fontId="26" fillId="0" borderId="49" xfId="0" applyNumberFormat="1" applyFont="1" applyFill="1" applyBorder="1" applyAlignment="1">
      <alignment horizontal="center" vertical="top"/>
    </xf>
    <xf numFmtId="49" fontId="28" fillId="0" borderId="55" xfId="0" applyNumberFormat="1" applyFont="1" applyFill="1" applyBorder="1" applyAlignment="1">
      <alignment horizontal="center" vertical="top"/>
    </xf>
    <xf numFmtId="0" fontId="14" fillId="0" borderId="33" xfId="0" applyFont="1" applyFill="1" applyBorder="1" applyAlignment="1">
      <alignment vertical="top" wrapText="1"/>
    </xf>
    <xf numFmtId="165" fontId="29" fillId="0" borderId="27" xfId="0" applyNumberFormat="1" applyFont="1" applyFill="1" applyBorder="1" applyAlignment="1">
      <alignment vertical="top"/>
    </xf>
    <xf numFmtId="165" fontId="29" fillId="0" borderId="5" xfId="0" applyNumberFormat="1" applyFont="1" applyFill="1" applyBorder="1" applyAlignment="1">
      <alignment vertical="top"/>
    </xf>
    <xf numFmtId="49" fontId="28" fillId="0" borderId="43" xfId="0" applyNumberFormat="1" applyFont="1" applyFill="1" applyBorder="1" applyAlignment="1">
      <alignment horizontal="center" vertical="top"/>
    </xf>
    <xf numFmtId="165" fontId="29" fillId="0" borderId="46" xfId="0" applyNumberFormat="1" applyFont="1" applyFill="1" applyBorder="1" applyAlignment="1">
      <alignment horizontal="center" vertical="top"/>
    </xf>
    <xf numFmtId="165" fontId="29" fillId="0" borderId="41" xfId="0" applyNumberFormat="1" applyFont="1" applyFill="1" applyBorder="1" applyAlignment="1">
      <alignment horizontal="center" vertical="top"/>
    </xf>
    <xf numFmtId="165" fontId="29" fillId="0" borderId="56" xfId="0" applyNumberFormat="1" applyFont="1" applyFill="1" applyBorder="1" applyAlignment="1">
      <alignment horizontal="center" vertical="top"/>
    </xf>
    <xf numFmtId="49" fontId="15" fillId="0" borderId="21" xfId="0" applyNumberFormat="1" applyFont="1" applyFill="1" applyBorder="1" applyAlignment="1">
      <alignment horizontal="left" vertical="top" wrapText="1"/>
    </xf>
    <xf numFmtId="49" fontId="15" fillId="4" borderId="23" xfId="0" applyNumberFormat="1" applyFont="1" applyFill="1" applyBorder="1" applyAlignment="1">
      <alignment vertical="top"/>
    </xf>
    <xf numFmtId="49" fontId="15" fillId="4" borderId="57" xfId="0" applyNumberFormat="1" applyFont="1" applyFill="1" applyBorder="1" applyAlignment="1">
      <alignment vertical="top"/>
    </xf>
    <xf numFmtId="49" fontId="15" fillId="4" borderId="18" xfId="0" applyNumberFormat="1" applyFont="1" applyFill="1" applyBorder="1" applyAlignment="1">
      <alignment vertical="top"/>
    </xf>
    <xf numFmtId="165" fontId="25" fillId="0" borderId="53" xfId="0" applyNumberFormat="1" applyFont="1" applyFill="1" applyBorder="1" applyAlignment="1">
      <alignment horizontal="center" vertical="top"/>
    </xf>
    <xf numFmtId="165" fontId="25" fillId="0" borderId="44" xfId="0" applyNumberFormat="1" applyFont="1" applyFill="1" applyBorder="1" applyAlignment="1">
      <alignment horizontal="center" vertical="top"/>
    </xf>
    <xf numFmtId="165" fontId="25" fillId="0" borderId="45" xfId="0" applyNumberFormat="1" applyFont="1" applyFill="1" applyBorder="1" applyAlignment="1">
      <alignment horizontal="center" vertical="top"/>
    </xf>
    <xf numFmtId="165" fontId="25" fillId="0" borderId="31" xfId="0" applyNumberFormat="1" applyFont="1" applyFill="1" applyBorder="1" applyAlignment="1">
      <alignment horizontal="center" vertical="top"/>
    </xf>
    <xf numFmtId="165" fontId="25" fillId="0" borderId="14" xfId="0" applyNumberFormat="1" applyFont="1" applyFill="1" applyBorder="1" applyAlignment="1">
      <alignment horizontal="center" vertical="top"/>
    </xf>
    <xf numFmtId="165" fontId="25" fillId="0" borderId="15" xfId="0" applyNumberFormat="1" applyFont="1" applyFill="1" applyBorder="1" applyAlignment="1">
      <alignment horizontal="center" vertical="top"/>
    </xf>
    <xf numFmtId="165" fontId="25" fillId="0" borderId="46" xfId="0" applyNumberFormat="1" applyFont="1" applyFill="1" applyBorder="1" applyAlignment="1">
      <alignment horizontal="center" vertical="top"/>
    </xf>
    <xf numFmtId="165" fontId="25" fillId="0" borderId="41" xfId="0" applyNumberFormat="1" applyFont="1" applyFill="1" applyBorder="1" applyAlignment="1">
      <alignment horizontal="center" vertical="top"/>
    </xf>
    <xf numFmtId="165" fontId="25" fillId="0" borderId="56" xfId="0" applyNumberFormat="1" applyFont="1" applyFill="1" applyBorder="1" applyAlignment="1">
      <alignment horizontal="center" vertical="top"/>
    </xf>
    <xf numFmtId="49" fontId="27" fillId="0" borderId="28" xfId="0" applyNumberFormat="1" applyFont="1" applyFill="1" applyBorder="1" applyAlignment="1">
      <alignment horizontal="center" vertical="top"/>
    </xf>
    <xf numFmtId="165" fontId="26" fillId="0" borderId="20" xfId="0" applyNumberFormat="1" applyFont="1" applyFill="1" applyBorder="1" applyAlignment="1">
      <alignment horizontal="center" vertical="top"/>
    </xf>
    <xf numFmtId="165" fontId="26" fillId="0" borderId="21" xfId="0" applyNumberFormat="1" applyFont="1" applyFill="1" applyBorder="1" applyAlignment="1">
      <alignment horizontal="center" vertical="top"/>
    </xf>
    <xf numFmtId="165" fontId="26" fillId="0" borderId="26" xfId="0" applyNumberFormat="1" applyFont="1" applyFill="1" applyBorder="1" applyAlignment="1">
      <alignment horizontal="center" vertical="top"/>
    </xf>
    <xf numFmtId="0" fontId="12" fillId="0" borderId="33" xfId="0" applyFont="1" applyFill="1" applyBorder="1" applyAlignment="1">
      <alignment vertical="top" wrapText="1"/>
    </xf>
    <xf numFmtId="49" fontId="10" fillId="0" borderId="43" xfId="0" applyNumberFormat="1" applyFont="1" applyBorder="1" applyAlignment="1">
      <alignment horizontal="center" vertical="top"/>
    </xf>
    <xf numFmtId="165" fontId="16" fillId="0" borderId="46" xfId="0" applyNumberFormat="1" applyFont="1" applyFill="1" applyBorder="1" applyAlignment="1">
      <alignment horizontal="center" vertical="top"/>
    </xf>
    <xf numFmtId="165" fontId="16" fillId="0" borderId="41" xfId="0" applyNumberFormat="1" applyFont="1" applyFill="1" applyBorder="1" applyAlignment="1">
      <alignment horizontal="center" vertical="top"/>
    </xf>
    <xf numFmtId="165" fontId="16" fillId="0" borderId="58" xfId="0" applyNumberFormat="1" applyFont="1" applyFill="1" applyBorder="1" applyAlignment="1">
      <alignment horizontal="center" vertical="top"/>
    </xf>
    <xf numFmtId="165" fontId="12" fillId="0" borderId="0" xfId="0" applyNumberFormat="1" applyFont="1" applyBorder="1" applyAlignment="1">
      <alignment vertical="top"/>
    </xf>
    <xf numFmtId="49" fontId="15" fillId="0" borderId="8" xfId="0" applyNumberFormat="1" applyFont="1" applyBorder="1" applyAlignment="1">
      <alignment horizontal="center" vertical="top"/>
    </xf>
    <xf numFmtId="49" fontId="10" fillId="0" borderId="36" xfId="0" applyNumberFormat="1" applyFont="1" applyFill="1" applyBorder="1" applyAlignment="1">
      <alignment horizontal="center" vertical="top"/>
    </xf>
    <xf numFmtId="165" fontId="29" fillId="0" borderId="8" xfId="0" applyNumberFormat="1" applyFont="1" applyFill="1" applyBorder="1" applyAlignment="1">
      <alignment horizontal="center" vertical="top"/>
    </xf>
    <xf numFmtId="165" fontId="29" fillId="0" borderId="9" xfId="0" applyNumberFormat="1" applyFont="1" applyFill="1" applyBorder="1" applyAlignment="1">
      <alignment horizontal="center" vertical="top"/>
    </xf>
    <xf numFmtId="165" fontId="29" fillId="0" borderId="36" xfId="0" applyNumberFormat="1" applyFont="1" applyFill="1" applyBorder="1" applyAlignment="1">
      <alignment horizontal="center" vertical="top"/>
    </xf>
    <xf numFmtId="165" fontId="29" fillId="0" borderId="51" xfId="0" applyNumberFormat="1" applyFont="1" applyFill="1" applyBorder="1" applyAlignment="1">
      <alignment horizontal="center" vertical="top"/>
    </xf>
    <xf numFmtId="165" fontId="29" fillId="0" borderId="24" xfId="0" applyNumberFormat="1" applyFont="1" applyFill="1" applyBorder="1" applyAlignment="1">
      <alignment horizontal="center" vertical="top"/>
    </xf>
    <xf numFmtId="165" fontId="15" fillId="8" borderId="6" xfId="0" applyNumberFormat="1" applyFont="1" applyFill="1" applyBorder="1" applyAlignment="1">
      <alignment horizontal="right" vertical="top"/>
    </xf>
    <xf numFmtId="49" fontId="12" fillId="0" borderId="14" xfId="0" applyNumberFormat="1" applyFont="1" applyFill="1" applyBorder="1" applyAlignment="1">
      <alignment horizontal="left" vertical="top" wrapText="1"/>
    </xf>
    <xf numFmtId="49" fontId="16" fillId="0" borderId="14" xfId="0" applyNumberFormat="1" applyFont="1" applyFill="1" applyBorder="1" applyAlignment="1">
      <alignment horizontal="center" vertical="top" textRotation="90"/>
    </xf>
    <xf numFmtId="49" fontId="12" fillId="0" borderId="59" xfId="0" applyNumberFormat="1" applyFont="1" applyFill="1" applyBorder="1" applyAlignment="1">
      <alignment horizontal="center" vertical="top"/>
    </xf>
    <xf numFmtId="49" fontId="28" fillId="0" borderId="32" xfId="0" applyNumberFormat="1" applyFont="1" applyFill="1" applyBorder="1" applyAlignment="1">
      <alignment horizontal="center" vertical="top"/>
    </xf>
    <xf numFmtId="49" fontId="12" fillId="0" borderId="60" xfId="0" applyNumberFormat="1" applyFont="1" applyFill="1" applyBorder="1" applyAlignment="1">
      <alignment horizontal="left" vertical="top" wrapText="1"/>
    </xf>
    <xf numFmtId="49" fontId="10" fillId="0" borderId="44" xfId="0" applyNumberFormat="1" applyFont="1" applyFill="1" applyBorder="1" applyAlignment="1">
      <alignment horizontal="center" vertical="top" textRotation="90"/>
    </xf>
    <xf numFmtId="49" fontId="15" fillId="0" borderId="11" xfId="0" applyNumberFormat="1" applyFont="1" applyFill="1" applyBorder="1" applyAlignment="1">
      <alignment horizontal="center" vertical="top" wrapText="1"/>
    </xf>
    <xf numFmtId="49" fontId="12" fillId="0" borderId="61" xfId="0" applyNumberFormat="1" applyFont="1" applyFill="1" applyBorder="1" applyAlignment="1">
      <alignment horizontal="left" vertical="top" wrapText="1"/>
    </xf>
    <xf numFmtId="49" fontId="28" fillId="0" borderId="10" xfId="0" applyNumberFormat="1" applyFont="1" applyFill="1" applyBorder="1" applyAlignment="1">
      <alignment horizontal="center" vertical="top"/>
    </xf>
    <xf numFmtId="165" fontId="29" fillId="0" borderId="16" xfId="0" applyNumberFormat="1" applyFont="1" applyFill="1" applyBorder="1" applyAlignment="1">
      <alignment horizontal="center" vertical="top"/>
    </xf>
    <xf numFmtId="165" fontId="29" fillId="0" borderId="17" xfId="0" applyNumberFormat="1" applyFont="1" applyFill="1" applyBorder="1" applyAlignment="1">
      <alignment horizontal="center" vertical="top"/>
    </xf>
    <xf numFmtId="165" fontId="29" fillId="0" borderId="37" xfId="0" applyNumberFormat="1" applyFont="1" applyFill="1" applyBorder="1" applyAlignment="1">
      <alignment horizontal="center" vertical="top"/>
    </xf>
    <xf numFmtId="165" fontId="14" fillId="25" borderId="12" xfId="0" applyNumberFormat="1" applyFont="1" applyFill="1" applyBorder="1" applyAlignment="1">
      <alignment horizontal="center" vertical="top"/>
    </xf>
    <xf numFmtId="165" fontId="14" fillId="25" borderId="30" xfId="0" applyNumberFormat="1" applyFont="1" applyFill="1" applyBorder="1" applyAlignment="1">
      <alignment horizontal="center" vertical="top"/>
    </xf>
    <xf numFmtId="0" fontId="18" fillId="0" borderId="0" xfId="0" applyFont="1" applyBorder="1" applyAlignment="1">
      <alignment horizontal="center" vertical="top" wrapText="1"/>
    </xf>
    <xf numFmtId="0" fontId="18" fillId="0" borderId="0" xfId="0" applyFont="1" applyBorder="1" applyAlignment="1">
      <alignment vertical="top" wrapText="1"/>
    </xf>
    <xf numFmtId="0" fontId="20" fillId="0" borderId="0" xfId="0" applyFont="1" applyBorder="1" applyAlignment="1">
      <alignment horizontal="center" vertical="top"/>
    </xf>
    <xf numFmtId="0" fontId="20" fillId="0" borderId="0" xfId="0" applyFont="1" applyAlignment="1">
      <alignment vertical="top" wrapText="1"/>
    </xf>
    <xf numFmtId="0" fontId="12" fillId="0" borderId="33" xfId="0" applyFont="1" applyFill="1" applyBorder="1" applyAlignment="1">
      <alignment horizontal="left" vertical="top" wrapText="1"/>
    </xf>
    <xf numFmtId="49" fontId="10" fillId="0" borderId="47" xfId="0" applyNumberFormat="1" applyFont="1" applyFill="1" applyBorder="1" applyAlignment="1">
      <alignment horizontal="center" vertical="top"/>
    </xf>
    <xf numFmtId="49" fontId="10" fillId="0" borderId="42" xfId="0" applyNumberFormat="1" applyFont="1" applyFill="1" applyBorder="1" applyAlignment="1">
      <alignment horizontal="center" vertical="top"/>
    </xf>
    <xf numFmtId="49" fontId="15" fillId="0" borderId="34" xfId="0" applyNumberFormat="1" applyFont="1" applyBorder="1" applyAlignment="1">
      <alignment horizontal="center" vertical="top"/>
    </xf>
    <xf numFmtId="49" fontId="15" fillId="0" borderId="24" xfId="0" applyNumberFormat="1" applyFont="1" applyBorder="1" applyAlignment="1">
      <alignment horizontal="center" vertical="top"/>
    </xf>
    <xf numFmtId="165" fontId="10" fillId="0" borderId="29" xfId="0" applyNumberFormat="1" applyFont="1" applyFill="1" applyBorder="1" applyAlignment="1">
      <alignment horizontal="center" vertical="top"/>
    </xf>
    <xf numFmtId="49" fontId="12" fillId="0" borderId="22" xfId="0" applyNumberFormat="1" applyFont="1" applyFill="1" applyBorder="1" applyAlignment="1">
      <alignment horizontal="left" vertical="top"/>
    </xf>
    <xf numFmtId="49" fontId="12" fillId="0" borderId="50" xfId="0" applyNumberFormat="1" applyFont="1" applyFill="1" applyBorder="1" applyAlignment="1">
      <alignment horizontal="left" vertical="top"/>
    </xf>
    <xf numFmtId="49" fontId="12" fillId="0" borderId="21" xfId="0" applyNumberFormat="1" applyFont="1" applyFill="1" applyBorder="1" applyAlignment="1">
      <alignment horizontal="left" vertical="top" textRotation="90"/>
    </xf>
    <xf numFmtId="49" fontId="15" fillId="0" borderId="5" xfId="0" applyNumberFormat="1" applyFont="1" applyFill="1" applyBorder="1" applyAlignment="1">
      <alignment vertical="top"/>
    </xf>
    <xf numFmtId="49" fontId="15" fillId="0" borderId="22" xfId="0" applyNumberFormat="1" applyFont="1" applyFill="1" applyBorder="1" applyAlignment="1">
      <alignment vertical="top"/>
    </xf>
    <xf numFmtId="49" fontId="10" fillId="0" borderId="22" xfId="0" applyNumberFormat="1" applyFont="1" applyFill="1" applyBorder="1" applyAlignment="1">
      <alignment horizontal="left" vertical="top"/>
    </xf>
    <xf numFmtId="49" fontId="10" fillId="0" borderId="22" xfId="0" applyNumberFormat="1" applyFont="1" applyFill="1" applyBorder="1" applyAlignment="1">
      <alignment horizontal="center" vertical="top"/>
    </xf>
    <xf numFmtId="49" fontId="10" fillId="0" borderId="33" xfId="0" applyNumberFormat="1" applyFont="1" applyFill="1" applyBorder="1" applyAlignment="1">
      <alignment horizontal="center" vertical="top"/>
    </xf>
    <xf numFmtId="49" fontId="10" fillId="0" borderId="5" xfId="0" applyNumberFormat="1" applyFont="1" applyFill="1" applyBorder="1" applyAlignment="1">
      <alignment horizontal="center" vertical="top"/>
    </xf>
    <xf numFmtId="49" fontId="16" fillId="0" borderId="47" xfId="0" applyNumberFormat="1" applyFont="1" applyFill="1" applyBorder="1" applyAlignment="1">
      <alignment horizontal="center" vertical="top"/>
    </xf>
    <xf numFmtId="49" fontId="16" fillId="0" borderId="41" xfId="0" applyNumberFormat="1" applyFont="1" applyFill="1" applyBorder="1" applyAlignment="1">
      <alignment horizontal="center" vertical="top"/>
    </xf>
    <xf numFmtId="49" fontId="10" fillId="0" borderId="22" xfId="0" applyNumberFormat="1" applyFont="1" applyFill="1" applyBorder="1" applyAlignment="1">
      <alignment vertical="top"/>
    </xf>
    <xf numFmtId="49" fontId="10" fillId="0" borderId="59" xfId="0" applyNumberFormat="1" applyFont="1" applyFill="1" applyBorder="1" applyAlignment="1">
      <alignment horizontal="center" vertical="top"/>
    </xf>
    <xf numFmtId="0" fontId="16" fillId="0" borderId="21" xfId="0" applyFont="1" applyBorder="1" applyAlignment="1">
      <alignment horizontal="center" vertical="center" textRotation="90" wrapText="1"/>
    </xf>
    <xf numFmtId="0" fontId="16" fillId="0" borderId="21" xfId="0" applyFont="1" applyFill="1" applyBorder="1" applyAlignment="1">
      <alignment horizontal="center" vertical="center" textRotation="90" wrapText="1"/>
    </xf>
    <xf numFmtId="165" fontId="16" fillId="0" borderId="56" xfId="0" applyNumberFormat="1" applyFont="1" applyFill="1" applyBorder="1" applyAlignment="1">
      <alignment horizontal="center" vertical="top"/>
    </xf>
    <xf numFmtId="165" fontId="29" fillId="0" borderId="20" xfId="0" applyNumberFormat="1" applyFont="1" applyFill="1" applyBorder="1" applyAlignment="1">
      <alignment horizontal="center" vertical="top"/>
    </xf>
    <xf numFmtId="165" fontId="29" fillId="0" borderId="21" xfId="0" applyNumberFormat="1" applyFont="1" applyFill="1" applyBorder="1" applyAlignment="1">
      <alignment horizontal="center" vertical="top"/>
    </xf>
    <xf numFmtId="165" fontId="29" fillId="0" borderId="26" xfId="0" applyNumberFormat="1" applyFont="1" applyFill="1" applyBorder="1" applyAlignment="1">
      <alignment horizontal="center" vertical="top"/>
    </xf>
    <xf numFmtId="165" fontId="29" fillId="0" borderId="34" xfId="0" applyNumberFormat="1" applyFont="1" applyFill="1" applyBorder="1" applyAlignment="1">
      <alignment horizontal="center" vertical="top"/>
    </xf>
    <xf numFmtId="49" fontId="10" fillId="0" borderId="14" xfId="0" applyNumberFormat="1" applyFont="1" applyFill="1" applyBorder="1" applyAlignment="1">
      <alignment horizontal="center" vertical="top" textRotation="90"/>
    </xf>
    <xf numFmtId="49" fontId="12" fillId="0" borderId="27" xfId="0" applyNumberFormat="1" applyFont="1" applyFill="1" applyBorder="1" applyAlignment="1">
      <alignment horizontal="center" vertical="top"/>
    </xf>
    <xf numFmtId="49" fontId="12" fillId="0" borderId="13" xfId="0" applyNumberFormat="1" applyFont="1" applyFill="1" applyBorder="1" applyAlignment="1">
      <alignment horizontal="center" vertical="top"/>
    </xf>
    <xf numFmtId="49" fontId="12" fillId="0" borderId="17" xfId="0" applyNumberFormat="1" applyFont="1" applyFill="1" applyBorder="1" applyAlignment="1">
      <alignment horizontal="center" vertical="top"/>
    </xf>
    <xf numFmtId="49" fontId="12" fillId="0" borderId="33" xfId="0" applyNumberFormat="1" applyFont="1" applyFill="1" applyBorder="1" applyAlignment="1">
      <alignment horizontal="left" vertical="top"/>
    </xf>
    <xf numFmtId="49" fontId="15" fillId="8" borderId="52" xfId="0" applyNumberFormat="1" applyFont="1" applyFill="1" applyBorder="1" applyAlignment="1">
      <alignment horizontal="center" vertical="top"/>
    </xf>
    <xf numFmtId="49" fontId="15" fillId="0" borderId="62" xfId="0" applyNumberFormat="1" applyFont="1" applyFill="1" applyBorder="1" applyAlignment="1">
      <alignment horizontal="center" vertical="top"/>
    </xf>
    <xf numFmtId="49" fontId="10" fillId="0" borderId="17" xfId="0" applyNumberFormat="1" applyFont="1" applyFill="1" applyBorder="1" applyAlignment="1">
      <alignment horizontal="center" vertical="top" textRotation="90"/>
    </xf>
    <xf numFmtId="49" fontId="12" fillId="0" borderId="63" xfId="0" applyNumberFormat="1" applyFont="1" applyFill="1" applyBorder="1" applyAlignment="1">
      <alignment horizontal="center" vertical="top"/>
    </xf>
    <xf numFmtId="0" fontId="20" fillId="0" borderId="0" xfId="0" applyFont="1" applyBorder="1" applyAlignment="1">
      <alignment horizontal="left" vertical="top"/>
    </xf>
    <xf numFmtId="0" fontId="18" fillId="0" borderId="0" xfId="0" applyFont="1" applyBorder="1" applyAlignment="1">
      <alignment horizontal="left" vertical="top" wrapText="1"/>
    </xf>
    <xf numFmtId="0" fontId="21" fillId="0" borderId="0" xfId="0" applyFont="1" applyBorder="1" applyAlignment="1">
      <alignment horizontal="center" vertical="top" wrapText="1"/>
    </xf>
    <xf numFmtId="0" fontId="18" fillId="0" borderId="64" xfId="0" applyFont="1" applyBorder="1" applyAlignment="1">
      <alignment horizontal="center" vertical="top" wrapText="1"/>
    </xf>
    <xf numFmtId="0" fontId="20" fillId="0" borderId="0" xfId="0" applyFont="1" applyAlignment="1">
      <alignment horizontal="left" vertical="top" wrapText="1"/>
    </xf>
    <xf numFmtId="0" fontId="18" fillId="0" borderId="0" xfId="0" applyFont="1" applyBorder="1" applyAlignment="1">
      <alignment horizontal="center" vertical="top" wrapText="1"/>
    </xf>
    <xf numFmtId="49" fontId="15" fillId="4" borderId="11" xfId="0" applyNumberFormat="1" applyFont="1" applyFill="1" applyBorder="1" applyAlignment="1">
      <alignment horizontal="right" vertical="top"/>
    </xf>
    <xf numFmtId="49" fontId="15" fillId="4" borderId="12" xfId="0" applyNumberFormat="1" applyFont="1" applyFill="1" applyBorder="1" applyAlignment="1">
      <alignment horizontal="right" vertical="top"/>
    </xf>
    <xf numFmtId="49" fontId="15" fillId="4" borderId="30" xfId="0" applyNumberFormat="1" applyFont="1" applyFill="1" applyBorder="1" applyAlignment="1">
      <alignment horizontal="right" vertical="top"/>
    </xf>
    <xf numFmtId="165" fontId="15" fillId="8" borderId="11" xfId="0" applyNumberFormat="1" applyFont="1" applyFill="1" applyBorder="1" applyAlignment="1">
      <alignment horizontal="right" vertical="top"/>
    </xf>
    <xf numFmtId="165" fontId="15" fillId="8" borderId="12" xfId="0" applyNumberFormat="1" applyFont="1" applyFill="1" applyBorder="1" applyAlignment="1">
      <alignment horizontal="right" vertical="top"/>
    </xf>
    <xf numFmtId="165" fontId="15" fillId="8" borderId="65" xfId="0" applyNumberFormat="1" applyFont="1" applyFill="1" applyBorder="1" applyAlignment="1">
      <alignment horizontal="right" vertical="top"/>
    </xf>
    <xf numFmtId="49" fontId="15" fillId="8" borderId="7" xfId="0" applyNumberFormat="1" applyFont="1" applyFill="1" applyBorder="1" applyAlignment="1">
      <alignment horizontal="center" vertical="top"/>
    </xf>
    <xf numFmtId="49" fontId="15" fillId="8" borderId="10" xfId="0" applyNumberFormat="1" applyFont="1" applyFill="1" applyBorder="1" applyAlignment="1">
      <alignment horizontal="center" vertical="top"/>
    </xf>
    <xf numFmtId="49" fontId="15" fillId="4" borderId="7" xfId="0" applyNumberFormat="1" applyFont="1" applyFill="1" applyBorder="1" applyAlignment="1">
      <alignment horizontal="center" vertical="top"/>
    </xf>
    <xf numFmtId="49" fontId="15" fillId="4" borderId="10" xfId="0" applyNumberFormat="1" applyFont="1" applyFill="1" applyBorder="1" applyAlignment="1">
      <alignment horizontal="center" vertical="top"/>
    </xf>
    <xf numFmtId="49" fontId="15" fillId="0" borderId="8" xfId="0" applyNumberFormat="1" applyFont="1" applyFill="1" applyBorder="1" applyAlignment="1">
      <alignment horizontal="center" vertical="top" wrapText="1"/>
    </xf>
    <xf numFmtId="49" fontId="15" fillId="0" borderId="16" xfId="0" applyNumberFormat="1" applyFont="1" applyFill="1" applyBorder="1" applyAlignment="1">
      <alignment horizontal="center" vertical="top" wrapText="1"/>
    </xf>
    <xf numFmtId="49" fontId="12" fillId="0" borderId="9" xfId="0" applyNumberFormat="1" applyFont="1" applyFill="1" applyBorder="1" applyAlignment="1">
      <alignment horizontal="left" vertical="top" wrapText="1"/>
    </xf>
    <xf numFmtId="49" fontId="12" fillId="0" borderId="17" xfId="0" applyNumberFormat="1" applyFont="1" applyFill="1" applyBorder="1" applyAlignment="1">
      <alignment horizontal="left" vertical="top" wrapText="1"/>
    </xf>
    <xf numFmtId="49" fontId="16" fillId="0" borderId="9" xfId="0" applyNumberFormat="1" applyFont="1" applyFill="1" applyBorder="1" applyAlignment="1">
      <alignment horizontal="center" vertical="top" textRotation="90"/>
    </xf>
    <xf numFmtId="49" fontId="16" fillId="0" borderId="17" xfId="0" applyNumberFormat="1" applyFont="1" applyFill="1" applyBorder="1" applyAlignment="1">
      <alignment horizontal="center" vertical="top" textRotation="90"/>
    </xf>
    <xf numFmtId="49" fontId="12" fillId="0" borderId="36" xfId="0" applyNumberFormat="1" applyFont="1" applyFill="1" applyBorder="1" applyAlignment="1">
      <alignment horizontal="center" vertical="top"/>
    </xf>
    <xf numFmtId="49" fontId="12" fillId="0" borderId="37" xfId="0" applyNumberFormat="1" applyFont="1" applyFill="1" applyBorder="1" applyAlignment="1">
      <alignment horizontal="center" vertical="top"/>
    </xf>
    <xf numFmtId="165" fontId="15" fillId="8" borderId="23" xfId="0" applyNumberFormat="1" applyFont="1" applyFill="1" applyBorder="1" applyAlignment="1">
      <alignment horizontal="left" vertical="top" wrapText="1"/>
    </xf>
    <xf numFmtId="165" fontId="15" fillId="8" borderId="57" xfId="0" applyNumberFormat="1" applyFont="1" applyFill="1" applyBorder="1" applyAlignment="1">
      <alignment horizontal="left" vertical="top"/>
    </xf>
    <xf numFmtId="165" fontId="15" fillId="8" borderId="18" xfId="0" applyNumberFormat="1" applyFont="1" applyFill="1" applyBorder="1" applyAlignment="1">
      <alignment horizontal="left" vertical="top"/>
    </xf>
    <xf numFmtId="49" fontId="15" fillId="4" borderId="23" xfId="0" applyNumberFormat="1" applyFont="1" applyFill="1" applyBorder="1" applyAlignment="1">
      <alignment horizontal="left" vertical="top" wrapText="1"/>
    </xf>
    <xf numFmtId="49" fontId="15" fillId="4" borderId="57" xfId="0" applyNumberFormat="1" applyFont="1" applyFill="1" applyBorder="1" applyAlignment="1">
      <alignment horizontal="left" vertical="top"/>
    </xf>
    <xf numFmtId="49" fontId="15" fillId="4" borderId="18" xfId="0" applyNumberFormat="1" applyFont="1" applyFill="1" applyBorder="1" applyAlignment="1">
      <alignment horizontal="left" vertical="top"/>
    </xf>
    <xf numFmtId="49" fontId="15" fillId="8" borderId="43" xfId="0" applyNumberFormat="1" applyFont="1" applyFill="1" applyBorder="1" applyAlignment="1">
      <alignment horizontal="center" vertical="top"/>
    </xf>
    <xf numFmtId="49" fontId="15" fillId="4" borderId="43" xfId="0" applyNumberFormat="1" applyFont="1" applyFill="1" applyBorder="1" applyAlignment="1">
      <alignment horizontal="center" vertical="top"/>
    </xf>
    <xf numFmtId="49" fontId="15" fillId="0" borderId="8" xfId="0" applyNumberFormat="1" applyFont="1" applyFill="1" applyBorder="1" applyAlignment="1">
      <alignment horizontal="center" vertical="top"/>
    </xf>
    <xf numFmtId="49" fontId="15" fillId="0" borderId="46" xfId="0" applyNumberFormat="1" applyFont="1" applyFill="1" applyBorder="1" applyAlignment="1">
      <alignment horizontal="center" vertical="top"/>
    </xf>
    <xf numFmtId="49" fontId="15" fillId="0" borderId="16" xfId="0" applyNumberFormat="1" applyFont="1" applyFill="1" applyBorder="1" applyAlignment="1">
      <alignment horizontal="center" vertical="top"/>
    </xf>
    <xf numFmtId="165" fontId="15" fillId="8" borderId="23" xfId="0" applyNumberFormat="1" applyFont="1" applyFill="1" applyBorder="1" applyAlignment="1">
      <alignment horizontal="left" vertical="top"/>
    </xf>
    <xf numFmtId="49" fontId="12" fillId="0" borderId="41" xfId="0" applyNumberFormat="1" applyFont="1" applyFill="1" applyBorder="1" applyAlignment="1">
      <alignment horizontal="left" vertical="top" wrapText="1"/>
    </xf>
    <xf numFmtId="49" fontId="12" fillId="0" borderId="9" xfId="0" applyNumberFormat="1" applyFont="1" applyFill="1" applyBorder="1" applyAlignment="1">
      <alignment horizontal="center" vertical="top"/>
    </xf>
    <xf numFmtId="49" fontId="12" fillId="0" borderId="41" xfId="0" applyNumberFormat="1" applyFont="1" applyFill="1" applyBorder="1" applyAlignment="1">
      <alignment horizontal="center" vertical="top"/>
    </xf>
    <xf numFmtId="49" fontId="12" fillId="0" borderId="17" xfId="0" applyNumberFormat="1" applyFont="1" applyFill="1" applyBorder="1" applyAlignment="1">
      <alignment horizontal="center" vertical="top"/>
    </xf>
    <xf numFmtId="49" fontId="15" fillId="4" borderId="23" xfId="0" applyNumberFormat="1" applyFont="1" applyFill="1" applyBorder="1" applyAlignment="1">
      <alignment horizontal="left" vertical="top"/>
    </xf>
    <xf numFmtId="49" fontId="16" fillId="0" borderId="33" xfId="0" applyNumberFormat="1" applyFont="1" applyFill="1" applyBorder="1" applyAlignment="1">
      <alignment horizontal="center" vertical="top" textRotation="90"/>
    </xf>
    <xf numFmtId="49" fontId="12" fillId="0" borderId="49" xfId="0" applyNumberFormat="1" applyFont="1" applyFill="1" applyBorder="1" applyAlignment="1">
      <alignment horizontal="center" vertical="top"/>
    </xf>
    <xf numFmtId="49" fontId="10" fillId="0" borderId="9" xfId="0" applyNumberFormat="1" applyFont="1" applyBorder="1" applyAlignment="1">
      <alignment horizontal="center" vertical="top" textRotation="90"/>
    </xf>
    <xf numFmtId="49" fontId="10" fillId="0" borderId="41" xfId="0" applyNumberFormat="1" applyFont="1" applyBorder="1" applyAlignment="1">
      <alignment horizontal="center" vertical="top" textRotation="90"/>
    </xf>
    <xf numFmtId="49" fontId="10" fillId="0" borderId="17" xfId="0" applyNumberFormat="1" applyFont="1" applyBorder="1" applyAlignment="1">
      <alignment horizontal="center" vertical="top" textRotation="90"/>
    </xf>
    <xf numFmtId="49" fontId="10" fillId="0" borderId="36" xfId="0" applyNumberFormat="1" applyFont="1" applyBorder="1" applyAlignment="1">
      <alignment horizontal="center" vertical="top"/>
    </xf>
    <xf numFmtId="49" fontId="10" fillId="0" borderId="56" xfId="0" applyNumberFormat="1" applyFont="1" applyBorder="1" applyAlignment="1">
      <alignment horizontal="center" vertical="top"/>
    </xf>
    <xf numFmtId="49" fontId="10" fillId="0" borderId="37" xfId="0" applyNumberFormat="1" applyFont="1" applyBorder="1" applyAlignment="1">
      <alignment horizontal="center" vertical="top"/>
    </xf>
    <xf numFmtId="49" fontId="15" fillId="4" borderId="6" xfId="0" applyNumberFormat="1" applyFont="1" applyFill="1" applyBorder="1" applyAlignment="1">
      <alignment horizontal="left" vertical="top"/>
    </xf>
    <xf numFmtId="49" fontId="10" fillId="0" borderId="21" xfId="0" applyNumberFormat="1" applyFont="1" applyFill="1" applyBorder="1" applyAlignment="1">
      <alignment horizontal="center" vertical="top" textRotation="90"/>
    </xf>
    <xf numFmtId="49" fontId="10" fillId="0" borderId="41" xfId="0" applyNumberFormat="1" applyFont="1" applyFill="1" applyBorder="1" applyAlignment="1">
      <alignment horizontal="center" vertical="top" textRotation="90"/>
    </xf>
    <xf numFmtId="49" fontId="15" fillId="0" borderId="20" xfId="0" applyNumberFormat="1" applyFont="1" applyFill="1" applyBorder="1" applyAlignment="1">
      <alignment horizontal="center" vertical="top"/>
    </xf>
    <xf numFmtId="49" fontId="15" fillId="4" borderId="65" xfId="0" applyNumberFormat="1" applyFont="1" applyFill="1" applyBorder="1" applyAlignment="1">
      <alignment horizontal="right" vertical="top"/>
    </xf>
    <xf numFmtId="49" fontId="12" fillId="0" borderId="21" xfId="0" applyNumberFormat="1" applyFont="1" applyFill="1" applyBorder="1" applyAlignment="1">
      <alignment horizontal="left" vertical="top" wrapText="1"/>
    </xf>
    <xf numFmtId="0" fontId="16" fillId="0" borderId="13" xfId="0" applyFont="1" applyFill="1" applyBorder="1" applyAlignment="1">
      <alignment horizontal="center" vertical="center" textRotation="90" wrapText="1"/>
    </xf>
    <xf numFmtId="0" fontId="16" fillId="0" borderId="26" xfId="0" applyFont="1" applyFill="1" applyBorder="1" applyAlignment="1">
      <alignment horizontal="center" vertical="center" textRotation="90" wrapText="1"/>
    </xf>
    <xf numFmtId="49" fontId="10" fillId="0" borderId="21" xfId="0" applyNumberFormat="1" applyFont="1" applyBorder="1" applyAlignment="1">
      <alignment horizontal="center" vertical="top" wrapText="1"/>
    </xf>
    <xf numFmtId="49" fontId="10" fillId="0" borderId="41" xfId="0" applyNumberFormat="1" applyFont="1" applyBorder="1" applyAlignment="1">
      <alignment horizontal="center" vertical="top" wrapText="1"/>
    </xf>
    <xf numFmtId="49" fontId="10" fillId="0" borderId="33" xfId="0" applyNumberFormat="1" applyFont="1" applyBorder="1" applyAlignment="1">
      <alignment horizontal="center" vertical="top" wrapText="1"/>
    </xf>
    <xf numFmtId="49" fontId="10" fillId="0" borderId="21" xfId="0" applyNumberFormat="1" applyFont="1" applyBorder="1" applyAlignment="1">
      <alignment horizontal="center" vertical="top" textRotation="90"/>
    </xf>
    <xf numFmtId="49" fontId="10" fillId="0" borderId="33" xfId="0" applyNumberFormat="1" applyFont="1" applyBorder="1" applyAlignment="1">
      <alignment horizontal="center" vertical="top" textRotation="90"/>
    </xf>
    <xf numFmtId="49" fontId="15" fillId="4" borderId="66" xfId="0" applyNumberFormat="1" applyFont="1" applyFill="1" applyBorder="1" applyAlignment="1">
      <alignment horizontal="right" vertical="top"/>
    </xf>
    <xf numFmtId="49" fontId="12" fillId="0" borderId="21" xfId="0" applyNumberFormat="1" applyFont="1" applyFill="1" applyBorder="1" applyAlignment="1">
      <alignment horizontal="center" vertical="top"/>
    </xf>
    <xf numFmtId="49" fontId="12" fillId="0" borderId="26" xfId="0" applyNumberFormat="1" applyFont="1" applyFill="1" applyBorder="1" applyAlignment="1">
      <alignment horizontal="center" vertical="top"/>
    </xf>
    <xf numFmtId="49" fontId="12" fillId="0" borderId="56" xfId="0" applyNumberFormat="1" applyFont="1" applyFill="1" applyBorder="1" applyAlignment="1">
      <alignment horizontal="center" vertical="top"/>
    </xf>
    <xf numFmtId="49" fontId="12" fillId="0" borderId="33" xfId="0" applyNumberFormat="1" applyFont="1" applyFill="1" applyBorder="1" applyAlignment="1">
      <alignment horizontal="center" vertical="top"/>
    </xf>
    <xf numFmtId="49" fontId="12" fillId="0" borderId="5" xfId="0" applyNumberFormat="1" applyFont="1" applyFill="1" applyBorder="1" applyAlignment="1">
      <alignment horizontal="center" vertical="top"/>
    </xf>
    <xf numFmtId="49" fontId="10" fillId="0" borderId="33" xfId="0" applyNumberFormat="1" applyFont="1" applyFill="1" applyBorder="1" applyAlignment="1">
      <alignment horizontal="center" vertical="top" textRotation="90"/>
    </xf>
    <xf numFmtId="49" fontId="10" fillId="0" borderId="5" xfId="0" applyNumberFormat="1" applyFont="1" applyFill="1" applyBorder="1" applyAlignment="1">
      <alignment horizontal="center" vertical="top" textRotation="90"/>
    </xf>
    <xf numFmtId="49" fontId="10" fillId="0" borderId="47" xfId="0" applyNumberFormat="1" applyFont="1" applyFill="1" applyBorder="1" applyAlignment="1">
      <alignment horizontal="center" vertical="top"/>
    </xf>
    <xf numFmtId="49" fontId="10" fillId="0" borderId="42" xfId="0" applyNumberFormat="1" applyFont="1" applyFill="1" applyBorder="1" applyAlignment="1">
      <alignment horizontal="center" vertical="top"/>
    </xf>
    <xf numFmtId="0" fontId="15" fillId="4" borderId="23" xfId="0" applyFont="1" applyFill="1" applyBorder="1" applyAlignment="1">
      <alignment horizontal="left" vertical="top" wrapText="1"/>
    </xf>
    <xf numFmtId="0" fontId="15" fillId="4" borderId="57" xfId="0" applyFont="1" applyFill="1" applyBorder="1" applyAlignment="1">
      <alignment horizontal="left" vertical="top" wrapText="1"/>
    </xf>
    <xf numFmtId="0" fontId="15" fillId="4" borderId="18" xfId="0" applyFont="1" applyFill="1" applyBorder="1" applyAlignment="1">
      <alignment horizontal="left" vertical="top" wrapText="1"/>
    </xf>
    <xf numFmtId="0" fontId="15" fillId="0" borderId="39" xfId="0" applyFont="1" applyBorder="1" applyAlignment="1">
      <alignment horizontal="center" vertical="top" wrapText="1"/>
    </xf>
    <xf numFmtId="0" fontId="15" fillId="0" borderId="60" xfId="0" applyFont="1" applyBorder="1" applyAlignment="1">
      <alignment horizontal="center" vertical="top" wrapText="1"/>
    </xf>
    <xf numFmtId="0" fontId="15" fillId="0" borderId="67" xfId="0" applyFont="1" applyBorder="1" applyAlignment="1">
      <alignment horizontal="center" vertical="top" wrapText="1"/>
    </xf>
    <xf numFmtId="0" fontId="15" fillId="0" borderId="55" xfId="0" applyFont="1" applyBorder="1" applyAlignment="1">
      <alignment horizontal="center" vertical="top" wrapText="1"/>
    </xf>
    <xf numFmtId="0" fontId="15" fillId="0" borderId="64" xfId="0" applyFont="1" applyBorder="1" applyAlignment="1">
      <alignment horizontal="center" vertical="top" wrapText="1"/>
    </xf>
    <xf numFmtId="0" fontId="15" fillId="0" borderId="68" xfId="0" applyFont="1" applyBorder="1" applyAlignment="1">
      <alignment horizontal="center" vertical="top" wrapText="1"/>
    </xf>
    <xf numFmtId="49" fontId="15" fillId="4" borderId="6" xfId="0" applyNumberFormat="1" applyFont="1" applyFill="1" applyBorder="1" applyAlignment="1">
      <alignment horizontal="right" vertical="top"/>
    </xf>
    <xf numFmtId="49" fontId="15" fillId="4" borderId="23" xfId="0" applyNumberFormat="1" applyFont="1" applyFill="1" applyBorder="1" applyAlignment="1">
      <alignment horizontal="right" vertical="top"/>
    </xf>
    <xf numFmtId="0" fontId="16" fillId="0" borderId="44" xfId="0" applyFont="1" applyBorder="1" applyAlignment="1">
      <alignment horizontal="center" vertical="top" wrapText="1"/>
    </xf>
    <xf numFmtId="0" fontId="16" fillId="0" borderId="33" xfId="0" applyFont="1" applyBorder="1" applyAlignment="1">
      <alignment horizontal="center" vertical="top" wrapText="1"/>
    </xf>
    <xf numFmtId="0" fontId="16" fillId="0" borderId="5" xfId="0" applyFont="1" applyBorder="1" applyAlignment="1">
      <alignment horizontal="center" vertical="top" wrapText="1"/>
    </xf>
    <xf numFmtId="0" fontId="16" fillId="0" borderId="21" xfId="0" applyFont="1" applyBorder="1" applyAlignment="1">
      <alignment horizontal="center" vertical="top" wrapText="1"/>
    </xf>
    <xf numFmtId="49" fontId="10" fillId="0" borderId="9"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0" fontId="15" fillId="8" borderId="60" xfId="0" applyFont="1" applyFill="1" applyBorder="1" applyAlignment="1">
      <alignment horizontal="left" vertical="top" wrapText="1"/>
    </xf>
    <xf numFmtId="0" fontId="15" fillId="8" borderId="57" xfId="0" applyFont="1" applyFill="1" applyBorder="1" applyAlignment="1">
      <alignment horizontal="left" vertical="top"/>
    </xf>
    <xf numFmtId="0" fontId="15" fillId="8" borderId="18" xfId="0" applyFont="1" applyFill="1" applyBorder="1" applyAlignment="1">
      <alignment horizontal="left" vertical="top"/>
    </xf>
    <xf numFmtId="0" fontId="16" fillId="0" borderId="27" xfId="0" applyFont="1" applyBorder="1" applyAlignment="1">
      <alignment horizontal="center" vertical="center" textRotation="90" wrapText="1"/>
    </xf>
    <xf numFmtId="0" fontId="16" fillId="0" borderId="20" xfId="0" applyFont="1" applyBorder="1" applyAlignment="1">
      <alignment horizontal="center" vertical="center" textRotation="90" wrapText="1"/>
    </xf>
    <xf numFmtId="0" fontId="16" fillId="0" borderId="5" xfId="0" applyFont="1" applyBorder="1" applyAlignment="1">
      <alignment horizontal="center" vertical="center"/>
    </xf>
    <xf numFmtId="0" fontId="10" fillId="0" borderId="0" xfId="0" applyFont="1" applyBorder="1" applyAlignment="1">
      <alignment horizontal="center" vertical="top"/>
    </xf>
    <xf numFmtId="0" fontId="16" fillId="0" borderId="44" xfId="0" applyFont="1" applyBorder="1" applyAlignment="1">
      <alignment horizontal="center" vertical="top" textRotation="90" wrapText="1"/>
    </xf>
    <xf numFmtId="0" fontId="16" fillId="0" borderId="33" xfId="0" applyFont="1" applyBorder="1" applyAlignment="1">
      <alignment horizontal="center" vertical="top" textRotation="90" wrapText="1"/>
    </xf>
    <xf numFmtId="0" fontId="16" fillId="0" borderId="5" xfId="0" applyFont="1" applyBorder="1" applyAlignment="1">
      <alignment horizontal="center" vertical="top" textRotation="90" wrapText="1"/>
    </xf>
    <xf numFmtId="0" fontId="16" fillId="0" borderId="21" xfId="0" applyFont="1" applyBorder="1" applyAlignment="1">
      <alignment horizontal="center" vertical="top" textRotation="90" wrapText="1"/>
    </xf>
    <xf numFmtId="0" fontId="16" fillId="0" borderId="44" xfId="0" applyNumberFormat="1" applyFont="1" applyBorder="1" applyAlignment="1">
      <alignment horizontal="center" vertical="top" textRotation="90" wrapText="1"/>
    </xf>
    <xf numFmtId="0" fontId="16" fillId="0" borderId="33" xfId="0" applyNumberFormat="1" applyFont="1" applyBorder="1" applyAlignment="1">
      <alignment horizontal="center" vertical="top" textRotation="90" wrapText="1"/>
    </xf>
    <xf numFmtId="0" fontId="16" fillId="0" borderId="5" xfId="0" applyNumberFormat="1" applyFont="1" applyBorder="1" applyAlignment="1">
      <alignment horizontal="center" vertical="top" textRotation="90" wrapText="1"/>
    </xf>
    <xf numFmtId="0" fontId="16" fillId="0" borderId="21" xfId="0" applyNumberFormat="1" applyFont="1" applyBorder="1" applyAlignment="1">
      <alignment horizontal="center" vertical="top" textRotation="90" wrapText="1"/>
    </xf>
    <xf numFmtId="0" fontId="13" fillId="25" borderId="23" xfId="0" applyFont="1" applyFill="1" applyBorder="1" applyAlignment="1">
      <alignment horizontal="left" vertical="top" wrapText="1"/>
    </xf>
    <xf numFmtId="0" fontId="13" fillId="25" borderId="57" xfId="0" applyFont="1" applyFill="1" applyBorder="1" applyAlignment="1">
      <alignment horizontal="left" vertical="top" wrapText="1"/>
    </xf>
    <xf numFmtId="0" fontId="13" fillId="25" borderId="18" xfId="0" applyFont="1" applyFill="1" applyBorder="1" applyAlignment="1">
      <alignment horizontal="left" vertical="top" wrapText="1"/>
    </xf>
    <xf numFmtId="49" fontId="15" fillId="0" borderId="33" xfId="0" applyNumberFormat="1" applyFont="1" applyFill="1" applyBorder="1" applyAlignment="1">
      <alignment horizontal="center" vertical="top"/>
    </xf>
    <xf numFmtId="49" fontId="15" fillId="0" borderId="5" xfId="0" applyNumberFormat="1" applyFont="1" applyFill="1" applyBorder="1" applyAlignment="1">
      <alignment horizontal="center" vertical="top"/>
    </xf>
    <xf numFmtId="0" fontId="16" fillId="0" borderId="53" xfId="0" applyFont="1" applyBorder="1" applyAlignment="1">
      <alignment horizontal="center" vertical="top" textRotation="90" wrapText="1"/>
    </xf>
    <xf numFmtId="0" fontId="16" fillId="0" borderId="40" xfId="0" applyFont="1" applyBorder="1" applyAlignment="1">
      <alignment horizontal="center" vertical="top" textRotation="90" wrapText="1"/>
    </xf>
    <xf numFmtId="0" fontId="16" fillId="0" borderId="27" xfId="0" applyFont="1" applyBorder="1" applyAlignment="1">
      <alignment horizontal="center" vertical="top" textRotation="90" wrapText="1"/>
    </xf>
    <xf numFmtId="0" fontId="16" fillId="0" borderId="20" xfId="0" applyFont="1" applyBorder="1" applyAlignment="1">
      <alignment horizontal="center" vertical="top" textRotation="90" wrapText="1"/>
    </xf>
    <xf numFmtId="0" fontId="16" fillId="0" borderId="69" xfId="0" applyFont="1" applyBorder="1" applyAlignment="1">
      <alignment horizontal="center" vertical="top" textRotation="90" wrapText="1"/>
    </xf>
    <xf numFmtId="0" fontId="16" fillId="0" borderId="42" xfId="0" applyFont="1" applyBorder="1" applyAlignment="1">
      <alignment horizontal="center" vertical="top" textRotation="90" wrapText="1"/>
    </xf>
    <xf numFmtId="0" fontId="16" fillId="0" borderId="22" xfId="0" applyFont="1" applyBorder="1" applyAlignment="1">
      <alignment horizontal="center" vertical="top" textRotation="90" wrapText="1"/>
    </xf>
    <xf numFmtId="0" fontId="16" fillId="0" borderId="50" xfId="0" applyFont="1" applyBorder="1" applyAlignment="1">
      <alignment horizontal="center" vertical="top" textRotation="90" wrapText="1"/>
    </xf>
    <xf numFmtId="0" fontId="16" fillId="0" borderId="7" xfId="0" applyFont="1" applyBorder="1" applyAlignment="1">
      <alignment horizontal="center" vertical="top" textRotation="90" wrapText="1"/>
    </xf>
    <xf numFmtId="0" fontId="16" fillId="0" borderId="43" xfId="0" applyFont="1" applyBorder="1" applyAlignment="1">
      <alignment horizontal="center" vertical="top" textRotation="90" wrapText="1"/>
    </xf>
    <xf numFmtId="49" fontId="15" fillId="25" borderId="16" xfId="0" applyNumberFormat="1" applyFont="1" applyFill="1" applyBorder="1" applyAlignment="1">
      <alignment horizontal="right" vertical="top"/>
    </xf>
    <xf numFmtId="49" fontId="15" fillId="25" borderId="17" xfId="0" applyNumberFormat="1" applyFont="1" applyFill="1" applyBorder="1" applyAlignment="1">
      <alignment horizontal="right" vertical="top"/>
    </xf>
    <xf numFmtId="49" fontId="15" fillId="25" borderId="63" xfId="0" applyNumberFormat="1" applyFont="1" applyFill="1" applyBorder="1" applyAlignment="1">
      <alignment horizontal="right" vertical="top"/>
    </xf>
    <xf numFmtId="0" fontId="16" fillId="0" borderId="19" xfId="0" applyFont="1" applyFill="1" applyBorder="1" applyAlignment="1">
      <alignment horizontal="center" vertical="center" textRotation="90" wrapText="1"/>
    </xf>
    <xf numFmtId="0" fontId="16" fillId="0" borderId="70" xfId="0" applyFont="1" applyFill="1" applyBorder="1" applyAlignment="1">
      <alignment horizontal="center" vertical="center" textRotation="90" wrapText="1"/>
    </xf>
    <xf numFmtId="49" fontId="15" fillId="4" borderId="57" xfId="0" applyNumberFormat="1" applyFont="1" applyFill="1" applyBorder="1" applyAlignment="1">
      <alignment horizontal="right" vertical="top"/>
    </xf>
    <xf numFmtId="49" fontId="15" fillId="4" borderId="18" xfId="0" applyNumberFormat="1" applyFont="1" applyFill="1" applyBorder="1" applyAlignment="1">
      <alignment horizontal="right" vertical="top"/>
    </xf>
    <xf numFmtId="49" fontId="15" fillId="4" borderId="8" xfId="0" applyNumberFormat="1" applyFont="1" applyFill="1" applyBorder="1" applyAlignment="1">
      <alignment horizontal="right" vertical="top"/>
    </xf>
    <xf numFmtId="49" fontId="15" fillId="4" borderId="9" xfId="0" applyNumberFormat="1" applyFont="1" applyFill="1" applyBorder="1" applyAlignment="1">
      <alignment horizontal="right" vertical="top"/>
    </xf>
    <xf numFmtId="49" fontId="15" fillId="4" borderId="71" xfId="0" applyNumberFormat="1" applyFont="1" applyFill="1" applyBorder="1" applyAlignment="1">
      <alignment horizontal="right" vertical="top"/>
    </xf>
    <xf numFmtId="49" fontId="10" fillId="0" borderId="26" xfId="0" applyNumberFormat="1" applyFont="1" applyBorder="1" applyAlignment="1">
      <alignment horizontal="center" vertical="top"/>
    </xf>
    <xf numFmtId="49" fontId="10" fillId="0" borderId="49" xfId="0" applyNumberFormat="1" applyFont="1" applyBorder="1" applyAlignment="1">
      <alignment horizontal="center" vertical="top"/>
    </xf>
    <xf numFmtId="49" fontId="15" fillId="0" borderId="20" xfId="0" applyNumberFormat="1" applyFont="1" applyBorder="1" applyAlignment="1">
      <alignment horizontal="center" vertical="top"/>
    </xf>
    <xf numFmtId="49" fontId="15" fillId="0" borderId="46" xfId="0" applyNumberFormat="1" applyFont="1" applyBorder="1" applyAlignment="1">
      <alignment horizontal="center" vertical="top"/>
    </xf>
    <xf numFmtId="49" fontId="15" fillId="0" borderId="40" xfId="0" applyNumberFormat="1" applyFont="1" applyBorder="1" applyAlignment="1">
      <alignment horizontal="center" vertical="top"/>
    </xf>
    <xf numFmtId="49" fontId="15" fillId="0" borderId="42" xfId="0" applyNumberFormat="1" applyFont="1" applyFill="1" applyBorder="1" applyAlignment="1">
      <alignment horizontal="center" vertical="top"/>
    </xf>
    <xf numFmtId="49" fontId="15" fillId="0" borderId="22" xfId="0" applyNumberFormat="1" applyFont="1" applyFill="1" applyBorder="1" applyAlignment="1">
      <alignment horizontal="center" vertical="top"/>
    </xf>
    <xf numFmtId="165" fontId="15" fillId="8" borderId="39" xfId="0" applyNumberFormat="1" applyFont="1" applyFill="1" applyBorder="1" applyAlignment="1">
      <alignment horizontal="left" vertical="top"/>
    </xf>
    <xf numFmtId="165" fontId="15" fillId="8" borderId="60" xfId="0" applyNumberFormat="1" applyFont="1" applyFill="1" applyBorder="1" applyAlignment="1">
      <alignment horizontal="left" vertical="top"/>
    </xf>
    <xf numFmtId="165" fontId="15" fillId="8" borderId="67" xfId="0" applyNumberFormat="1" applyFont="1" applyFill="1" applyBorder="1" applyAlignment="1">
      <alignment horizontal="left" vertical="top"/>
    </xf>
    <xf numFmtId="49" fontId="16" fillId="0" borderId="21" xfId="0" applyNumberFormat="1" applyFont="1" applyFill="1" applyBorder="1" applyAlignment="1">
      <alignment horizontal="center" vertical="top" textRotation="90"/>
    </xf>
    <xf numFmtId="49" fontId="15" fillId="4" borderId="72" xfId="0" applyNumberFormat="1" applyFont="1" applyFill="1" applyBorder="1" applyAlignment="1">
      <alignment horizontal="right" vertical="top"/>
    </xf>
    <xf numFmtId="49" fontId="15" fillId="4" borderId="36" xfId="0" applyNumberFormat="1" applyFont="1" applyFill="1" applyBorder="1" applyAlignment="1">
      <alignment horizontal="right" vertical="top"/>
    </xf>
    <xf numFmtId="165" fontId="12" fillId="0" borderId="21" xfId="0" applyNumberFormat="1" applyFont="1" applyFill="1" applyBorder="1" applyAlignment="1">
      <alignment horizontal="left" vertical="top" wrapText="1"/>
    </xf>
    <xf numFmtId="165" fontId="12" fillId="0" borderId="17" xfId="0" applyNumberFormat="1" applyFont="1" applyFill="1" applyBorder="1" applyAlignment="1">
      <alignment horizontal="left" vertical="top" wrapText="1"/>
    </xf>
    <xf numFmtId="49" fontId="12" fillId="0" borderId="33" xfId="0" applyNumberFormat="1" applyFont="1" applyFill="1" applyBorder="1" applyAlignment="1">
      <alignment horizontal="left" vertical="top" wrapText="1"/>
    </xf>
    <xf numFmtId="49" fontId="15" fillId="0" borderId="40" xfId="0" applyNumberFormat="1" applyFont="1" applyFill="1" applyBorder="1" applyAlignment="1">
      <alignment horizontal="center" vertical="top"/>
    </xf>
  </cellXfs>
  <cellStyles count="38">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Input" xfId="28"/>
    <cellStyle name="Įprastas" xfId="0" builtinId="0"/>
    <cellStyle name="Įprastas 2" xfId="29"/>
    <cellStyle name="Įprastas 2 2" xfId="30"/>
    <cellStyle name="Įprastas 3" xfId="31"/>
    <cellStyle name="Kablelis 2" xfId="32"/>
    <cellStyle name="Linked Cell" xfId="33"/>
    <cellStyle name="Neutral" xfId="34"/>
    <cellStyle name="Normal 2" xfId="35"/>
    <cellStyle name="Normal 3" xfId="36"/>
    <cellStyle name="Note" xfId="3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186"/>
  <sheetViews>
    <sheetView tabSelected="1" topLeftCell="B86" zoomScaleNormal="100" zoomScaleSheetLayoutView="100" workbookViewId="0">
      <selection activeCell="L114" sqref="L114"/>
    </sheetView>
  </sheetViews>
  <sheetFormatPr defaultRowHeight="11.25" x14ac:dyDescent="0.2"/>
  <cols>
    <col min="1" max="1" width="9.140625" style="4" hidden="1" customWidth="1"/>
    <col min="2" max="2" width="4" style="2" customWidth="1"/>
    <col min="3" max="3" width="4.28515625" style="2" customWidth="1"/>
    <col min="4" max="4" width="5" style="2" customWidth="1"/>
    <col min="5" max="5" width="66.85546875" style="2" customWidth="1"/>
    <col min="6" max="6" width="5.85546875" style="2" customWidth="1"/>
    <col min="7" max="8" width="5.140625" style="3" customWidth="1"/>
    <col min="9" max="9" width="9.42578125" style="3" customWidth="1"/>
    <col min="10" max="10" width="6.42578125" style="2" customWidth="1"/>
    <col min="11" max="11" width="7.85546875" style="2" customWidth="1"/>
    <col min="12" max="13" width="8.140625" style="2" customWidth="1"/>
    <col min="14" max="14" width="9.42578125" style="2" customWidth="1"/>
    <col min="15" max="15" width="7.140625" style="2" customWidth="1"/>
    <col min="16" max="16" width="9.140625" style="2" customWidth="1"/>
    <col min="17" max="17" width="5.7109375" style="2" customWidth="1"/>
    <col min="18" max="18" width="6.7109375" style="2" customWidth="1"/>
    <col min="19" max="19" width="7.85546875" style="2" customWidth="1"/>
    <col min="20" max="20" width="8.5703125" style="2" customWidth="1"/>
    <col min="21" max="21" width="8" style="2" customWidth="1"/>
    <col min="22" max="22" width="4.5703125" style="4" hidden="1" customWidth="1"/>
    <col min="23" max="23" width="6.85546875" style="4" customWidth="1"/>
    <col min="24" max="16384" width="9.140625" style="4"/>
  </cols>
  <sheetData>
    <row r="1" spans="1:71" ht="84.75" customHeight="1" x14ac:dyDescent="0.2">
      <c r="A1" s="2"/>
      <c r="E1" s="3"/>
      <c r="F1" s="3"/>
      <c r="H1" s="2"/>
      <c r="I1" s="2"/>
      <c r="N1" s="229"/>
      <c r="O1" s="229"/>
      <c r="P1" s="229"/>
      <c r="Q1" s="229"/>
      <c r="R1" s="269" t="s">
        <v>176</v>
      </c>
      <c r="S1" s="269"/>
      <c r="T1" s="269"/>
      <c r="U1" s="269"/>
    </row>
    <row r="2" spans="1:71" x14ac:dyDescent="0.2">
      <c r="A2" s="2"/>
      <c r="E2" s="3"/>
      <c r="F2" s="3"/>
      <c r="H2" s="2"/>
      <c r="I2" s="2"/>
      <c r="R2" s="4"/>
      <c r="S2" s="4"/>
      <c r="T2" s="4"/>
      <c r="U2" s="4"/>
    </row>
    <row r="3" spans="1:71" x14ac:dyDescent="0.2">
      <c r="A3" s="2"/>
      <c r="E3" s="3"/>
      <c r="F3" s="3"/>
      <c r="H3" s="2"/>
      <c r="I3" s="2"/>
      <c r="R3" s="4"/>
      <c r="S3" s="4"/>
      <c r="T3" s="4"/>
      <c r="U3" s="4"/>
    </row>
    <row r="4" spans="1:71" ht="15.75" customHeight="1" x14ac:dyDescent="0.2">
      <c r="A4" s="227" t="s">
        <v>177</v>
      </c>
      <c r="B4" s="268" t="s">
        <v>178</v>
      </c>
      <c r="C4" s="268"/>
      <c r="D4" s="268"/>
      <c r="E4" s="268"/>
      <c r="F4" s="268"/>
      <c r="G4" s="268"/>
      <c r="H4" s="268"/>
      <c r="I4" s="268"/>
      <c r="J4" s="268"/>
      <c r="K4" s="268"/>
      <c r="L4" s="268"/>
      <c r="M4" s="266" t="s">
        <v>171</v>
      </c>
      <c r="N4" s="266"/>
      <c r="O4" s="266"/>
      <c r="P4" s="266"/>
      <c r="Q4" s="266"/>
      <c r="R4" s="266"/>
      <c r="S4" s="266"/>
      <c r="T4" s="266"/>
      <c r="U4" s="26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row>
    <row r="5" spans="1:71" ht="24" customHeight="1" x14ac:dyDescent="0.2">
      <c r="A5" s="26"/>
      <c r="B5" s="26"/>
      <c r="C5" s="267" t="s">
        <v>172</v>
      </c>
      <c r="D5" s="267"/>
      <c r="E5" s="267"/>
      <c r="F5" s="267"/>
      <c r="G5" s="267"/>
      <c r="H5" s="267"/>
      <c r="I5" s="267"/>
      <c r="J5" s="267"/>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row>
    <row r="6" spans="1:71" ht="15.75" x14ac:dyDescent="0.2">
      <c r="A6" s="26"/>
      <c r="B6" s="26"/>
      <c r="C6" s="26"/>
      <c r="D6" s="26"/>
      <c r="E6" s="270" t="s">
        <v>173</v>
      </c>
      <c r="F6" s="270"/>
      <c r="G6" s="270"/>
      <c r="H6" s="270"/>
      <c r="I6" s="270"/>
      <c r="J6" s="270"/>
      <c r="K6" s="270"/>
      <c r="L6" s="270"/>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26"/>
      <c r="BG6" s="26"/>
      <c r="BH6" s="26"/>
      <c r="BI6" s="26"/>
      <c r="BJ6" s="26"/>
      <c r="BK6" s="26"/>
      <c r="BL6" s="26"/>
      <c r="BM6" s="26"/>
      <c r="BN6" s="26"/>
      <c r="BO6" s="26"/>
      <c r="BP6" s="26"/>
      <c r="BQ6" s="26"/>
      <c r="BR6" s="26"/>
      <c r="BS6" s="26"/>
    </row>
    <row r="7" spans="1:71" ht="17.25" customHeight="1" x14ac:dyDescent="0.2">
      <c r="A7" s="26"/>
      <c r="B7" s="26"/>
      <c r="C7" s="26"/>
      <c r="D7" s="26"/>
      <c r="E7" s="226"/>
      <c r="F7" s="226"/>
      <c r="G7" s="226"/>
      <c r="H7" s="226"/>
      <c r="I7" s="226"/>
      <c r="J7" s="226"/>
      <c r="K7" s="226"/>
      <c r="L7" s="226"/>
      <c r="M7" s="26"/>
      <c r="N7" s="26"/>
      <c r="O7" s="26"/>
      <c r="P7" s="26"/>
      <c r="Q7" s="227"/>
      <c r="R7" s="266" t="s">
        <v>174</v>
      </c>
      <c r="S7" s="26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26"/>
      <c r="BM7" s="26"/>
      <c r="BN7" s="26"/>
      <c r="BO7" s="26"/>
      <c r="BP7" s="26"/>
      <c r="BQ7" s="26"/>
      <c r="BR7" s="26"/>
      <c r="BS7" s="26"/>
    </row>
    <row r="8" spans="1:71" ht="15.75" x14ac:dyDescent="0.2">
      <c r="A8" s="26"/>
      <c r="B8" s="26"/>
      <c r="C8" s="26"/>
      <c r="D8" s="26"/>
      <c r="E8" s="226"/>
      <c r="F8" s="226"/>
      <c r="G8" s="226"/>
      <c r="H8" s="226"/>
      <c r="I8" s="226"/>
      <c r="J8" s="226"/>
      <c r="K8" s="226"/>
      <c r="L8" s="2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26"/>
      <c r="BG8" s="26"/>
      <c r="BH8" s="26"/>
      <c r="BI8" s="26"/>
      <c r="BJ8" s="26"/>
      <c r="BK8" s="26"/>
      <c r="BL8" s="26"/>
      <c r="BM8" s="26"/>
      <c r="BN8" s="26"/>
      <c r="BO8" s="26"/>
      <c r="BP8" s="26"/>
      <c r="BQ8" s="26"/>
      <c r="BR8" s="26"/>
      <c r="BS8" s="26"/>
    </row>
    <row r="9" spans="1:71" ht="14.25" customHeight="1" x14ac:dyDescent="0.2">
      <c r="A9" s="1"/>
      <c r="B9" s="1"/>
      <c r="C9" s="1"/>
      <c r="D9" s="1"/>
      <c r="E9" s="1"/>
      <c r="F9" s="1"/>
      <c r="G9" s="1"/>
      <c r="H9" s="1"/>
      <c r="I9" s="1"/>
      <c r="J9" s="1"/>
      <c r="K9" s="1"/>
      <c r="L9" s="1"/>
      <c r="M9" s="1"/>
      <c r="N9" s="1"/>
      <c r="O9" s="1"/>
      <c r="P9" s="1"/>
      <c r="Q9" s="228"/>
      <c r="R9" s="265" t="s">
        <v>175</v>
      </c>
      <c r="S9" s="265"/>
      <c r="T9" s="4"/>
      <c r="U9" s="4"/>
    </row>
    <row r="10" spans="1:71" ht="14.25" customHeight="1" x14ac:dyDescent="0.2">
      <c r="B10" s="1"/>
      <c r="C10" s="1"/>
      <c r="D10" s="1"/>
      <c r="E10" s="1"/>
      <c r="F10" s="1"/>
      <c r="G10" s="1"/>
      <c r="H10" s="6"/>
      <c r="I10" s="6"/>
      <c r="J10" s="1"/>
      <c r="K10" s="1"/>
      <c r="L10" s="1"/>
      <c r="M10" s="1"/>
      <c r="N10" s="1"/>
      <c r="O10" s="1"/>
      <c r="P10" s="1"/>
      <c r="Q10" s="1"/>
      <c r="R10" s="1"/>
      <c r="S10" s="1"/>
      <c r="T10" s="1"/>
      <c r="U10" s="1"/>
    </row>
    <row r="11" spans="1:71" ht="7.5" customHeight="1" thickBot="1" x14ac:dyDescent="0.25">
      <c r="B11" s="360"/>
      <c r="C11" s="360"/>
      <c r="D11" s="360"/>
      <c r="E11" s="360"/>
      <c r="F11" s="360"/>
      <c r="G11" s="360"/>
      <c r="H11" s="360"/>
      <c r="I11" s="360"/>
      <c r="J11" s="360"/>
      <c r="K11" s="360"/>
      <c r="L11" s="360"/>
      <c r="M11" s="360"/>
      <c r="N11" s="360"/>
      <c r="O11" s="360"/>
      <c r="P11" s="360"/>
      <c r="Q11" s="360"/>
      <c r="R11" s="360"/>
      <c r="S11" s="360"/>
      <c r="T11" s="360"/>
      <c r="U11" s="360"/>
      <c r="V11" s="360"/>
    </row>
    <row r="12" spans="1:71" ht="20.25" customHeight="1" x14ac:dyDescent="0.2">
      <c r="B12" s="374" t="s">
        <v>0</v>
      </c>
      <c r="C12" s="361" t="s">
        <v>1</v>
      </c>
      <c r="D12" s="361" t="s">
        <v>2</v>
      </c>
      <c r="E12" s="348" t="s">
        <v>10</v>
      </c>
      <c r="F12" s="361" t="s">
        <v>3</v>
      </c>
      <c r="G12" s="365" t="s">
        <v>4</v>
      </c>
      <c r="H12" s="378" t="s">
        <v>9</v>
      </c>
      <c r="I12" s="382" t="s">
        <v>11</v>
      </c>
      <c r="J12" s="340" t="s">
        <v>16</v>
      </c>
      <c r="K12" s="341"/>
      <c r="L12" s="341"/>
      <c r="M12" s="342"/>
      <c r="N12" s="340" t="s">
        <v>17</v>
      </c>
      <c r="O12" s="341"/>
      <c r="P12" s="341"/>
      <c r="Q12" s="342"/>
      <c r="R12" s="340" t="s">
        <v>17</v>
      </c>
      <c r="S12" s="341"/>
      <c r="T12" s="341"/>
      <c r="U12" s="342"/>
      <c r="V12" s="360"/>
    </row>
    <row r="13" spans="1:71" ht="13.5" customHeight="1" x14ac:dyDescent="0.2">
      <c r="B13" s="375"/>
      <c r="C13" s="362"/>
      <c r="D13" s="362"/>
      <c r="E13" s="349"/>
      <c r="F13" s="362"/>
      <c r="G13" s="366"/>
      <c r="H13" s="379"/>
      <c r="I13" s="383"/>
      <c r="J13" s="343"/>
      <c r="K13" s="344"/>
      <c r="L13" s="344"/>
      <c r="M13" s="345"/>
      <c r="N13" s="343"/>
      <c r="O13" s="344"/>
      <c r="P13" s="344"/>
      <c r="Q13" s="345"/>
      <c r="R13" s="343"/>
      <c r="S13" s="344"/>
      <c r="T13" s="344"/>
      <c r="U13" s="345"/>
      <c r="V13" s="360"/>
    </row>
    <row r="14" spans="1:71" ht="80.25" customHeight="1" x14ac:dyDescent="0.2">
      <c r="B14" s="376"/>
      <c r="C14" s="363"/>
      <c r="D14" s="363"/>
      <c r="E14" s="350"/>
      <c r="F14" s="363"/>
      <c r="G14" s="367"/>
      <c r="H14" s="380"/>
      <c r="I14" s="383"/>
      <c r="J14" s="357" t="s">
        <v>5</v>
      </c>
      <c r="K14" s="359" t="s">
        <v>6</v>
      </c>
      <c r="L14" s="359"/>
      <c r="M14" s="387" t="s">
        <v>7</v>
      </c>
      <c r="N14" s="357" t="s">
        <v>5</v>
      </c>
      <c r="O14" s="359" t="s">
        <v>6</v>
      </c>
      <c r="P14" s="359"/>
      <c r="Q14" s="320" t="s">
        <v>7</v>
      </c>
      <c r="R14" s="357" t="s">
        <v>5</v>
      </c>
      <c r="S14" s="359" t="s">
        <v>6</v>
      </c>
      <c r="T14" s="359"/>
      <c r="U14" s="320" t="s">
        <v>7</v>
      </c>
      <c r="V14" s="360"/>
    </row>
    <row r="15" spans="1:71" ht="148.5" customHeight="1" thickBot="1" x14ac:dyDescent="0.25">
      <c r="B15" s="377"/>
      <c r="C15" s="364"/>
      <c r="D15" s="364"/>
      <c r="E15" s="351"/>
      <c r="F15" s="364"/>
      <c r="G15" s="368"/>
      <c r="H15" s="381"/>
      <c r="I15" s="383"/>
      <c r="J15" s="358"/>
      <c r="K15" s="249" t="s">
        <v>5</v>
      </c>
      <c r="L15" s="250" t="s">
        <v>8</v>
      </c>
      <c r="M15" s="388"/>
      <c r="N15" s="358"/>
      <c r="O15" s="249" t="s">
        <v>5</v>
      </c>
      <c r="P15" s="250" t="s">
        <v>8</v>
      </c>
      <c r="Q15" s="321"/>
      <c r="R15" s="358"/>
      <c r="S15" s="249" t="s">
        <v>5</v>
      </c>
      <c r="T15" s="250" t="s">
        <v>8</v>
      </c>
      <c r="U15" s="321"/>
      <c r="V15" s="360"/>
    </row>
    <row r="16" spans="1:71" ht="19.5" customHeight="1" thickBot="1" x14ac:dyDescent="0.25">
      <c r="B16" s="369" t="s">
        <v>24</v>
      </c>
      <c r="C16" s="370"/>
      <c r="D16" s="370"/>
      <c r="E16" s="370"/>
      <c r="F16" s="370"/>
      <c r="G16" s="370"/>
      <c r="H16" s="370"/>
      <c r="I16" s="370"/>
      <c r="J16" s="370"/>
      <c r="K16" s="370"/>
      <c r="L16" s="370"/>
      <c r="M16" s="370"/>
      <c r="N16" s="370"/>
      <c r="O16" s="370"/>
      <c r="P16" s="370"/>
      <c r="Q16" s="370"/>
      <c r="R16" s="370"/>
      <c r="S16" s="370"/>
      <c r="T16" s="370"/>
      <c r="U16" s="371"/>
      <c r="V16" s="360"/>
    </row>
    <row r="17" spans="2:24" s="7" customFormat="1" ht="30" customHeight="1" thickBot="1" x14ac:dyDescent="0.25">
      <c r="B17" s="44" t="s">
        <v>15</v>
      </c>
      <c r="C17" s="354" t="s">
        <v>150</v>
      </c>
      <c r="D17" s="355"/>
      <c r="E17" s="355"/>
      <c r="F17" s="355"/>
      <c r="G17" s="355"/>
      <c r="H17" s="355"/>
      <c r="I17" s="355"/>
      <c r="J17" s="355"/>
      <c r="K17" s="355"/>
      <c r="L17" s="355"/>
      <c r="M17" s="355"/>
      <c r="N17" s="355"/>
      <c r="O17" s="355"/>
      <c r="P17" s="355"/>
      <c r="Q17" s="355"/>
      <c r="R17" s="355"/>
      <c r="S17" s="355"/>
      <c r="T17" s="355"/>
      <c r="U17" s="356"/>
      <c r="V17" s="360"/>
    </row>
    <row r="18" spans="2:24" s="7" customFormat="1" ht="15.75" customHeight="1" thickBot="1" x14ac:dyDescent="0.25">
      <c r="B18" s="8" t="s">
        <v>15</v>
      </c>
      <c r="C18" s="31" t="s">
        <v>15</v>
      </c>
      <c r="D18" s="337" t="s">
        <v>25</v>
      </c>
      <c r="E18" s="338"/>
      <c r="F18" s="338"/>
      <c r="G18" s="338"/>
      <c r="H18" s="338"/>
      <c r="I18" s="338"/>
      <c r="J18" s="338"/>
      <c r="K18" s="338"/>
      <c r="L18" s="338"/>
      <c r="M18" s="338"/>
      <c r="N18" s="338"/>
      <c r="O18" s="338"/>
      <c r="P18" s="338"/>
      <c r="Q18" s="338"/>
      <c r="R18" s="338"/>
      <c r="S18" s="338"/>
      <c r="T18" s="338"/>
      <c r="U18" s="339"/>
      <c r="V18" s="360"/>
    </row>
    <row r="19" spans="2:24" s="7" customFormat="1" ht="46.5" thickBot="1" x14ac:dyDescent="0.25">
      <c r="B19" s="8" t="s">
        <v>15</v>
      </c>
      <c r="C19" s="9" t="s">
        <v>15</v>
      </c>
      <c r="D19" s="233" t="s">
        <v>15</v>
      </c>
      <c r="E19" s="198" t="s">
        <v>26</v>
      </c>
      <c r="F19" s="122" t="s">
        <v>57</v>
      </c>
      <c r="G19" s="124" t="s">
        <v>138</v>
      </c>
      <c r="H19" s="120" t="s">
        <v>139</v>
      </c>
      <c r="I19" s="199" t="s">
        <v>18</v>
      </c>
      <c r="J19" s="200">
        <v>10</v>
      </c>
      <c r="K19" s="201">
        <v>10</v>
      </c>
      <c r="L19" s="201">
        <v>0</v>
      </c>
      <c r="M19" s="202">
        <v>0</v>
      </c>
      <c r="N19" s="200">
        <v>10</v>
      </c>
      <c r="O19" s="201">
        <v>10</v>
      </c>
      <c r="P19" s="201">
        <v>0</v>
      </c>
      <c r="Q19" s="202">
        <v>0</v>
      </c>
      <c r="R19" s="200">
        <v>6.3</v>
      </c>
      <c r="S19" s="201">
        <v>6.3</v>
      </c>
      <c r="T19" s="201">
        <v>0</v>
      </c>
      <c r="U19" s="251">
        <v>0</v>
      </c>
      <c r="V19" s="360"/>
    </row>
    <row r="20" spans="2:24" s="7" customFormat="1" ht="46.5" thickBot="1" x14ac:dyDescent="0.25">
      <c r="B20" s="8" t="s">
        <v>15</v>
      </c>
      <c r="C20" s="9" t="s">
        <v>15</v>
      </c>
      <c r="D20" s="234" t="s">
        <v>19</v>
      </c>
      <c r="E20" s="142" t="s">
        <v>27</v>
      </c>
      <c r="F20" s="122" t="s">
        <v>57</v>
      </c>
      <c r="G20" s="124" t="s">
        <v>138</v>
      </c>
      <c r="H20" s="120" t="s">
        <v>139</v>
      </c>
      <c r="I20" s="54" t="s">
        <v>123</v>
      </c>
      <c r="J20" s="60">
        <v>6.2</v>
      </c>
      <c r="K20" s="29">
        <v>6.2</v>
      </c>
      <c r="L20" s="29">
        <v>0</v>
      </c>
      <c r="M20" s="30">
        <v>0</v>
      </c>
      <c r="N20" s="61">
        <v>13.9</v>
      </c>
      <c r="O20" s="57">
        <v>13.9</v>
      </c>
      <c r="P20" s="57">
        <v>0</v>
      </c>
      <c r="Q20" s="32">
        <v>0</v>
      </c>
      <c r="R20" s="51">
        <v>13.6</v>
      </c>
      <c r="S20" s="5">
        <v>13.6</v>
      </c>
      <c r="T20" s="5">
        <v>0</v>
      </c>
      <c r="U20" s="52">
        <v>0</v>
      </c>
      <c r="V20" s="360"/>
      <c r="X20" s="203"/>
    </row>
    <row r="21" spans="2:24" s="7" customFormat="1" ht="46.5" thickBot="1" x14ac:dyDescent="0.25">
      <c r="B21" s="8" t="s">
        <v>15</v>
      </c>
      <c r="C21" s="9" t="s">
        <v>15</v>
      </c>
      <c r="D21" s="234" t="s">
        <v>20</v>
      </c>
      <c r="E21" s="141" t="s">
        <v>28</v>
      </c>
      <c r="F21" s="122" t="s">
        <v>57</v>
      </c>
      <c r="G21" s="124" t="s">
        <v>138</v>
      </c>
      <c r="H21" s="140" t="s">
        <v>139</v>
      </c>
      <c r="I21" s="53" t="s">
        <v>123</v>
      </c>
      <c r="J21" s="61">
        <v>0.2</v>
      </c>
      <c r="K21" s="57">
        <v>0.2</v>
      </c>
      <c r="L21" s="57">
        <v>0</v>
      </c>
      <c r="M21" s="49">
        <v>0</v>
      </c>
      <c r="N21" s="61">
        <v>0.5</v>
      </c>
      <c r="O21" s="57">
        <v>0.5</v>
      </c>
      <c r="P21" s="57">
        <v>0</v>
      </c>
      <c r="Q21" s="32">
        <v>0</v>
      </c>
      <c r="R21" s="33">
        <v>0.5</v>
      </c>
      <c r="S21" s="34">
        <v>0.5</v>
      </c>
      <c r="T21" s="34">
        <v>0</v>
      </c>
      <c r="U21" s="50">
        <v>0</v>
      </c>
      <c r="V21" s="360"/>
    </row>
    <row r="22" spans="2:24" s="7" customFormat="1" ht="14.25" customHeight="1" thickBot="1" x14ac:dyDescent="0.25">
      <c r="B22" s="8" t="s">
        <v>15</v>
      </c>
      <c r="C22" s="31" t="s">
        <v>15</v>
      </c>
      <c r="D22" s="346" t="s">
        <v>12</v>
      </c>
      <c r="E22" s="346"/>
      <c r="F22" s="346"/>
      <c r="G22" s="346"/>
      <c r="H22" s="347"/>
      <c r="I22" s="23"/>
      <c r="J22" s="24">
        <f t="shared" ref="J22:U22" si="0">J19+J20+J21</f>
        <v>16.399999999999999</v>
      </c>
      <c r="K22" s="25">
        <f t="shared" si="0"/>
        <v>16.399999999999999</v>
      </c>
      <c r="L22" s="25">
        <f t="shared" si="0"/>
        <v>0</v>
      </c>
      <c r="M22" s="56">
        <f t="shared" si="0"/>
        <v>0</v>
      </c>
      <c r="N22" s="24">
        <f t="shared" si="0"/>
        <v>24.4</v>
      </c>
      <c r="O22" s="25">
        <f t="shared" si="0"/>
        <v>24.4</v>
      </c>
      <c r="P22" s="25">
        <f t="shared" si="0"/>
        <v>0</v>
      </c>
      <c r="Q22" s="56">
        <f t="shared" si="0"/>
        <v>0</v>
      </c>
      <c r="R22" s="24">
        <f t="shared" si="0"/>
        <v>20.399999999999999</v>
      </c>
      <c r="S22" s="25">
        <f t="shared" si="0"/>
        <v>20.399999999999999</v>
      </c>
      <c r="T22" s="25">
        <f t="shared" si="0"/>
        <v>0</v>
      </c>
      <c r="U22" s="56">
        <f t="shared" si="0"/>
        <v>0</v>
      </c>
      <c r="V22" s="360"/>
    </row>
    <row r="23" spans="2:24" s="7" customFormat="1" ht="14.25" customHeight="1" thickBot="1" x14ac:dyDescent="0.25">
      <c r="B23" s="8" t="s">
        <v>15</v>
      </c>
      <c r="C23" s="9" t="s">
        <v>19</v>
      </c>
      <c r="D23" s="314" t="s">
        <v>29</v>
      </c>
      <c r="E23" s="314"/>
      <c r="F23" s="314"/>
      <c r="G23" s="314"/>
      <c r="H23" s="314"/>
      <c r="I23" s="314"/>
      <c r="J23" s="314"/>
      <c r="K23" s="314"/>
      <c r="L23" s="314"/>
      <c r="M23" s="314"/>
      <c r="N23" s="314"/>
      <c r="O23" s="314"/>
      <c r="P23" s="314"/>
      <c r="Q23" s="314"/>
      <c r="R23" s="314"/>
      <c r="S23" s="314"/>
      <c r="T23" s="314"/>
      <c r="U23" s="314"/>
      <c r="V23" s="360"/>
    </row>
    <row r="24" spans="2:24" s="7" customFormat="1" ht="46.5" thickBot="1" x14ac:dyDescent="0.25">
      <c r="B24" s="116" t="s">
        <v>15</v>
      </c>
      <c r="C24" s="75" t="s">
        <v>19</v>
      </c>
      <c r="D24" s="127" t="s">
        <v>15</v>
      </c>
      <c r="E24" s="128" t="s">
        <v>97</v>
      </c>
      <c r="F24" s="134" t="s">
        <v>57</v>
      </c>
      <c r="G24" s="135" t="s">
        <v>138</v>
      </c>
      <c r="H24" s="133" t="s">
        <v>139</v>
      </c>
      <c r="I24" s="150" t="s">
        <v>123</v>
      </c>
      <c r="J24" s="151">
        <v>36.5</v>
      </c>
      <c r="K24" s="152">
        <v>36.5</v>
      </c>
      <c r="L24" s="152">
        <v>0</v>
      </c>
      <c r="M24" s="153">
        <v>0</v>
      </c>
      <c r="N24" s="151">
        <v>36.5</v>
      </c>
      <c r="O24" s="152">
        <v>36.5</v>
      </c>
      <c r="P24" s="152">
        <v>0</v>
      </c>
      <c r="Q24" s="153">
        <v>0</v>
      </c>
      <c r="R24" s="151">
        <v>36</v>
      </c>
      <c r="S24" s="152">
        <v>36</v>
      </c>
      <c r="T24" s="152">
        <v>0</v>
      </c>
      <c r="U24" s="153">
        <v>0</v>
      </c>
      <c r="V24" s="360"/>
    </row>
    <row r="25" spans="2:24" s="7" customFormat="1" ht="46.5" thickBot="1" x14ac:dyDescent="0.25">
      <c r="B25" s="8" t="s">
        <v>15</v>
      </c>
      <c r="C25" s="75" t="s">
        <v>19</v>
      </c>
      <c r="D25" s="47" t="s">
        <v>19</v>
      </c>
      <c r="E25" s="35" t="s">
        <v>114</v>
      </c>
      <c r="F25" s="129" t="s">
        <v>57</v>
      </c>
      <c r="G25" s="130" t="s">
        <v>138</v>
      </c>
      <c r="H25" s="121" t="s">
        <v>139</v>
      </c>
      <c r="I25" s="154" t="s">
        <v>123</v>
      </c>
      <c r="J25" s="155">
        <v>1.8</v>
      </c>
      <c r="K25" s="156">
        <v>1.8</v>
      </c>
      <c r="L25" s="156">
        <v>0</v>
      </c>
      <c r="M25" s="157">
        <v>0</v>
      </c>
      <c r="N25" s="155">
        <v>1.8</v>
      </c>
      <c r="O25" s="156">
        <v>1.8</v>
      </c>
      <c r="P25" s="156">
        <v>0</v>
      </c>
      <c r="Q25" s="157">
        <v>0</v>
      </c>
      <c r="R25" s="155">
        <v>1.8</v>
      </c>
      <c r="S25" s="156">
        <v>1.8</v>
      </c>
      <c r="T25" s="156">
        <v>0</v>
      </c>
      <c r="U25" s="157">
        <v>0</v>
      </c>
      <c r="V25" s="360"/>
    </row>
    <row r="26" spans="2:24" s="7" customFormat="1" ht="46.5" thickBot="1" x14ac:dyDescent="0.25">
      <c r="B26" s="8" t="s">
        <v>15</v>
      </c>
      <c r="C26" s="75" t="s">
        <v>19</v>
      </c>
      <c r="D26" s="47" t="s">
        <v>20</v>
      </c>
      <c r="E26" s="35" t="s">
        <v>98</v>
      </c>
      <c r="F26" s="122" t="s">
        <v>57</v>
      </c>
      <c r="G26" s="124" t="s">
        <v>138</v>
      </c>
      <c r="H26" s="120" t="s">
        <v>139</v>
      </c>
      <c r="I26" s="154" t="s">
        <v>123</v>
      </c>
      <c r="J26" s="155">
        <v>2.8</v>
      </c>
      <c r="K26" s="156">
        <v>2.8</v>
      </c>
      <c r="L26" s="156">
        <v>0</v>
      </c>
      <c r="M26" s="157">
        <v>0</v>
      </c>
      <c r="N26" s="155">
        <v>2.8</v>
      </c>
      <c r="O26" s="156">
        <v>2.8</v>
      </c>
      <c r="P26" s="156">
        <v>0</v>
      </c>
      <c r="Q26" s="157">
        <v>0</v>
      </c>
      <c r="R26" s="155">
        <v>2.8</v>
      </c>
      <c r="S26" s="156">
        <v>2.8</v>
      </c>
      <c r="T26" s="156">
        <v>0</v>
      </c>
      <c r="U26" s="157">
        <v>0</v>
      </c>
      <c r="V26" s="360"/>
    </row>
    <row r="27" spans="2:24" s="7" customFormat="1" ht="45.75" x14ac:dyDescent="0.2">
      <c r="B27" s="261" t="s">
        <v>15</v>
      </c>
      <c r="C27" s="136" t="s">
        <v>19</v>
      </c>
      <c r="D27" s="47" t="s">
        <v>21</v>
      </c>
      <c r="E27" s="35" t="s">
        <v>99</v>
      </c>
      <c r="F27" s="122" t="s">
        <v>57</v>
      </c>
      <c r="G27" s="124" t="s">
        <v>138</v>
      </c>
      <c r="H27" s="120" t="s">
        <v>139</v>
      </c>
      <c r="I27" s="154" t="s">
        <v>123</v>
      </c>
      <c r="J27" s="155">
        <v>0.1</v>
      </c>
      <c r="K27" s="156">
        <v>0.1</v>
      </c>
      <c r="L27" s="156">
        <v>0</v>
      </c>
      <c r="M27" s="157">
        <v>0</v>
      </c>
      <c r="N27" s="155">
        <v>0.1</v>
      </c>
      <c r="O27" s="156">
        <v>0.1</v>
      </c>
      <c r="P27" s="156">
        <v>0</v>
      </c>
      <c r="Q27" s="157">
        <v>0</v>
      </c>
      <c r="R27" s="155">
        <v>0.1</v>
      </c>
      <c r="S27" s="156">
        <v>0.1</v>
      </c>
      <c r="T27" s="156">
        <v>0</v>
      </c>
      <c r="U27" s="157">
        <v>0</v>
      </c>
      <c r="V27" s="360"/>
    </row>
    <row r="28" spans="2:24" s="7" customFormat="1" ht="46.5" thickBot="1" x14ac:dyDescent="0.25">
      <c r="B28" s="116" t="s">
        <v>15</v>
      </c>
      <c r="C28" s="108" t="s">
        <v>19</v>
      </c>
      <c r="D28" s="77" t="s">
        <v>23</v>
      </c>
      <c r="E28" s="260" t="s">
        <v>30</v>
      </c>
      <c r="F28" s="122" t="s">
        <v>57</v>
      </c>
      <c r="G28" s="124" t="s">
        <v>138</v>
      </c>
      <c r="H28" s="120" t="s">
        <v>139</v>
      </c>
      <c r="I28" s="159" t="s">
        <v>18</v>
      </c>
      <c r="J28" s="167">
        <v>8.1999999999999993</v>
      </c>
      <c r="K28" s="168">
        <v>8.1999999999999993</v>
      </c>
      <c r="L28" s="168">
        <v>0</v>
      </c>
      <c r="M28" s="169">
        <v>0</v>
      </c>
      <c r="N28" s="167">
        <v>8.1999999999999993</v>
      </c>
      <c r="O28" s="168">
        <v>8.1999999999999993</v>
      </c>
      <c r="P28" s="168">
        <v>0</v>
      </c>
      <c r="Q28" s="169">
        <v>0</v>
      </c>
      <c r="R28" s="167">
        <v>8</v>
      </c>
      <c r="S28" s="168">
        <v>8</v>
      </c>
      <c r="T28" s="168">
        <v>0</v>
      </c>
      <c r="U28" s="169">
        <v>0</v>
      </c>
      <c r="V28" s="360"/>
    </row>
    <row r="29" spans="2:24" s="7" customFormat="1" ht="14.25" customHeight="1" thickBot="1" x14ac:dyDescent="0.25">
      <c r="B29" s="8" t="s">
        <v>15</v>
      </c>
      <c r="C29" s="9" t="s">
        <v>19</v>
      </c>
      <c r="D29" s="327" t="s">
        <v>12</v>
      </c>
      <c r="E29" s="272"/>
      <c r="F29" s="272"/>
      <c r="G29" s="272"/>
      <c r="H29" s="273"/>
      <c r="I29" s="23"/>
      <c r="J29" s="24">
        <f t="shared" ref="J29:U29" si="1">J24+J25+J26+J27+J28</f>
        <v>49.399999999999991</v>
      </c>
      <c r="K29" s="25">
        <f t="shared" si="1"/>
        <v>49.399999999999991</v>
      </c>
      <c r="L29" s="25">
        <f t="shared" si="1"/>
        <v>0</v>
      </c>
      <c r="M29" s="56">
        <f t="shared" si="1"/>
        <v>0</v>
      </c>
      <c r="N29" s="24">
        <f t="shared" si="1"/>
        <v>49.399999999999991</v>
      </c>
      <c r="O29" s="25">
        <f t="shared" si="1"/>
        <v>49.399999999999991</v>
      </c>
      <c r="P29" s="25">
        <f t="shared" si="1"/>
        <v>0</v>
      </c>
      <c r="Q29" s="56">
        <f t="shared" si="1"/>
        <v>0</v>
      </c>
      <c r="R29" s="24">
        <f t="shared" si="1"/>
        <v>48.699999999999996</v>
      </c>
      <c r="S29" s="25">
        <f t="shared" si="1"/>
        <v>48.699999999999996</v>
      </c>
      <c r="T29" s="25">
        <f t="shared" si="1"/>
        <v>0</v>
      </c>
      <c r="U29" s="56">
        <f t="shared" si="1"/>
        <v>0</v>
      </c>
      <c r="V29" s="360"/>
    </row>
    <row r="30" spans="2:24" s="7" customFormat="1" ht="14.25" customHeight="1" thickBot="1" x14ac:dyDescent="0.25">
      <c r="B30" s="8" t="s">
        <v>15</v>
      </c>
      <c r="C30" s="9" t="s">
        <v>20</v>
      </c>
      <c r="D30" s="305" t="s">
        <v>31</v>
      </c>
      <c r="E30" s="293"/>
      <c r="F30" s="293"/>
      <c r="G30" s="293"/>
      <c r="H30" s="293"/>
      <c r="I30" s="293"/>
      <c r="J30" s="293"/>
      <c r="K30" s="293"/>
      <c r="L30" s="293"/>
      <c r="M30" s="293"/>
      <c r="N30" s="293"/>
      <c r="O30" s="293"/>
      <c r="P30" s="293"/>
      <c r="Q30" s="293"/>
      <c r="R30" s="293"/>
      <c r="S30" s="293"/>
      <c r="T30" s="293"/>
      <c r="U30" s="294"/>
      <c r="V30" s="360"/>
    </row>
    <row r="31" spans="2:24" s="7" customFormat="1" ht="46.5" thickBot="1" x14ac:dyDescent="0.25">
      <c r="B31" s="8" t="s">
        <v>15</v>
      </c>
      <c r="C31" s="108" t="s">
        <v>20</v>
      </c>
      <c r="D31" s="77" t="s">
        <v>15</v>
      </c>
      <c r="E31" s="76" t="s">
        <v>121</v>
      </c>
      <c r="F31" s="122" t="s">
        <v>57</v>
      </c>
      <c r="G31" s="124" t="s">
        <v>138</v>
      </c>
      <c r="H31" s="120" t="s">
        <v>139</v>
      </c>
      <c r="I31" s="159" t="s">
        <v>119</v>
      </c>
      <c r="J31" s="151">
        <v>137.9</v>
      </c>
      <c r="K31" s="152">
        <v>137.9</v>
      </c>
      <c r="L31" s="152">
        <v>0</v>
      </c>
      <c r="M31" s="153">
        <v>0</v>
      </c>
      <c r="N31" s="151">
        <v>185.9</v>
      </c>
      <c r="O31" s="152">
        <v>185.9</v>
      </c>
      <c r="P31" s="152">
        <v>0</v>
      </c>
      <c r="Q31" s="153">
        <v>0</v>
      </c>
      <c r="R31" s="151">
        <v>185.9</v>
      </c>
      <c r="S31" s="152">
        <v>185.9</v>
      </c>
      <c r="T31" s="152">
        <v>0</v>
      </c>
      <c r="U31" s="153">
        <v>0</v>
      </c>
      <c r="V31" s="360"/>
    </row>
    <row r="32" spans="2:24" s="7" customFormat="1" ht="46.5" thickBot="1" x14ac:dyDescent="0.25">
      <c r="B32" s="8" t="s">
        <v>15</v>
      </c>
      <c r="C32" s="75" t="s">
        <v>20</v>
      </c>
      <c r="D32" s="47" t="s">
        <v>19</v>
      </c>
      <c r="E32" s="35" t="s">
        <v>140</v>
      </c>
      <c r="F32" s="122" t="s">
        <v>57</v>
      </c>
      <c r="G32" s="124" t="s">
        <v>138</v>
      </c>
      <c r="H32" s="120" t="s">
        <v>139</v>
      </c>
      <c r="I32" s="154" t="s">
        <v>119</v>
      </c>
      <c r="J32" s="155">
        <v>4.0999999999999996</v>
      </c>
      <c r="K32" s="156">
        <v>4.0999999999999996</v>
      </c>
      <c r="L32" s="156">
        <v>3.1</v>
      </c>
      <c r="M32" s="157">
        <v>0</v>
      </c>
      <c r="N32" s="155">
        <v>5.6</v>
      </c>
      <c r="O32" s="156">
        <v>5.6</v>
      </c>
      <c r="P32" s="156">
        <v>3.1</v>
      </c>
      <c r="Q32" s="157">
        <v>0</v>
      </c>
      <c r="R32" s="155">
        <v>5.6</v>
      </c>
      <c r="S32" s="156">
        <v>5.6</v>
      </c>
      <c r="T32" s="156">
        <v>4.2</v>
      </c>
      <c r="U32" s="157">
        <v>0</v>
      </c>
      <c r="V32" s="360"/>
    </row>
    <row r="33" spans="2:26" s="7" customFormat="1" ht="46.5" thickBot="1" x14ac:dyDescent="0.25">
      <c r="B33" s="8" t="s">
        <v>15</v>
      </c>
      <c r="C33" s="136" t="s">
        <v>20</v>
      </c>
      <c r="D33" s="47" t="s">
        <v>20</v>
      </c>
      <c r="E33" s="35" t="s">
        <v>120</v>
      </c>
      <c r="F33" s="122" t="s">
        <v>57</v>
      </c>
      <c r="G33" s="124" t="s">
        <v>138</v>
      </c>
      <c r="H33" s="120" t="s">
        <v>139</v>
      </c>
      <c r="I33" s="154" t="s">
        <v>18</v>
      </c>
      <c r="J33" s="155">
        <v>60</v>
      </c>
      <c r="K33" s="156">
        <v>60</v>
      </c>
      <c r="L33" s="156">
        <v>0</v>
      </c>
      <c r="M33" s="157">
        <v>0</v>
      </c>
      <c r="N33" s="155">
        <v>60</v>
      </c>
      <c r="O33" s="156">
        <v>60</v>
      </c>
      <c r="P33" s="156">
        <v>0</v>
      </c>
      <c r="Q33" s="157">
        <v>0</v>
      </c>
      <c r="R33" s="155">
        <v>46.6</v>
      </c>
      <c r="S33" s="156">
        <v>46.6</v>
      </c>
      <c r="T33" s="156">
        <v>0</v>
      </c>
      <c r="U33" s="157">
        <v>0</v>
      </c>
      <c r="V33" s="360"/>
    </row>
    <row r="34" spans="2:26" s="7" customFormat="1" ht="13.5" thickBot="1" x14ac:dyDescent="0.25">
      <c r="B34" s="8" t="s">
        <v>15</v>
      </c>
      <c r="C34" s="89" t="s">
        <v>20</v>
      </c>
      <c r="D34" s="346" t="s">
        <v>12</v>
      </c>
      <c r="E34" s="346"/>
      <c r="F34" s="346"/>
      <c r="G34" s="346"/>
      <c r="H34" s="346"/>
      <c r="I34" s="23"/>
      <c r="J34" s="24">
        <f t="shared" ref="J34:U34" si="2">J31+J32+J33</f>
        <v>202</v>
      </c>
      <c r="K34" s="25">
        <f t="shared" si="2"/>
        <v>202</v>
      </c>
      <c r="L34" s="25">
        <f t="shared" si="2"/>
        <v>3.1</v>
      </c>
      <c r="M34" s="56">
        <f t="shared" si="2"/>
        <v>0</v>
      </c>
      <c r="N34" s="24">
        <f t="shared" si="2"/>
        <v>251.5</v>
      </c>
      <c r="O34" s="25">
        <f t="shared" si="2"/>
        <v>251.5</v>
      </c>
      <c r="P34" s="25">
        <f t="shared" si="2"/>
        <v>3.1</v>
      </c>
      <c r="Q34" s="56">
        <f t="shared" si="2"/>
        <v>0</v>
      </c>
      <c r="R34" s="24">
        <f t="shared" si="2"/>
        <v>238.1</v>
      </c>
      <c r="S34" s="25">
        <f t="shared" si="2"/>
        <v>238.1</v>
      </c>
      <c r="T34" s="25">
        <f t="shared" si="2"/>
        <v>4.2</v>
      </c>
      <c r="U34" s="56">
        <f t="shared" si="2"/>
        <v>0</v>
      </c>
      <c r="V34" s="360"/>
    </row>
    <row r="35" spans="2:26" s="7" customFormat="1" ht="13.5" thickBot="1" x14ac:dyDescent="0.25">
      <c r="B35" s="8" t="s">
        <v>15</v>
      </c>
      <c r="C35" s="90" t="s">
        <v>21</v>
      </c>
      <c r="D35" s="314" t="s">
        <v>32</v>
      </c>
      <c r="E35" s="314"/>
      <c r="F35" s="314"/>
      <c r="G35" s="314"/>
      <c r="H35" s="314"/>
      <c r="I35" s="314"/>
      <c r="J35" s="314"/>
      <c r="K35" s="314"/>
      <c r="L35" s="314"/>
      <c r="M35" s="314"/>
      <c r="N35" s="314"/>
      <c r="O35" s="314"/>
      <c r="P35" s="314"/>
      <c r="Q35" s="314"/>
      <c r="R35" s="314"/>
      <c r="S35" s="314"/>
      <c r="T35" s="314"/>
      <c r="U35" s="314"/>
      <c r="V35" s="360"/>
    </row>
    <row r="36" spans="2:26" s="7" customFormat="1" ht="13.5" thickBot="1" x14ac:dyDescent="0.25">
      <c r="B36" s="8" t="s">
        <v>15</v>
      </c>
      <c r="C36" s="75" t="s">
        <v>21</v>
      </c>
      <c r="D36" s="77" t="s">
        <v>15</v>
      </c>
      <c r="E36" s="76" t="s">
        <v>33</v>
      </c>
      <c r="F36" s="352" t="s">
        <v>57</v>
      </c>
      <c r="G36" s="308" t="s">
        <v>138</v>
      </c>
      <c r="H36" s="311" t="s">
        <v>139</v>
      </c>
      <c r="I36" s="160"/>
      <c r="J36" s="143">
        <f t="shared" ref="J36:U36" si="3">J37+J38+J39</f>
        <v>10</v>
      </c>
      <c r="K36" s="144">
        <f t="shared" si="3"/>
        <v>10</v>
      </c>
      <c r="L36" s="144">
        <f t="shared" si="3"/>
        <v>0</v>
      </c>
      <c r="M36" s="145">
        <f t="shared" si="3"/>
        <v>0</v>
      </c>
      <c r="N36" s="143">
        <f>N37+N38+N39</f>
        <v>10</v>
      </c>
      <c r="O36" s="144">
        <f>O37+O38+O39</f>
        <v>10</v>
      </c>
      <c r="P36" s="144">
        <f>P37+P38+P39</f>
        <v>0</v>
      </c>
      <c r="Q36" s="145">
        <f>Q37+Q38+Q39</f>
        <v>0</v>
      </c>
      <c r="R36" s="143">
        <f t="shared" si="3"/>
        <v>9</v>
      </c>
      <c r="S36" s="144">
        <f t="shared" si="3"/>
        <v>9</v>
      </c>
      <c r="T36" s="144">
        <f t="shared" si="3"/>
        <v>0</v>
      </c>
      <c r="U36" s="145">
        <f t="shared" si="3"/>
        <v>0</v>
      </c>
      <c r="V36" s="360"/>
      <c r="Z36" s="203"/>
    </row>
    <row r="37" spans="2:26" s="7" customFormat="1" ht="26.25" thickBot="1" x14ac:dyDescent="0.25">
      <c r="B37" s="8" t="s">
        <v>15</v>
      </c>
      <c r="C37" s="9" t="s">
        <v>21</v>
      </c>
      <c r="D37" s="47" t="s">
        <v>15</v>
      </c>
      <c r="E37" s="35" t="s">
        <v>34</v>
      </c>
      <c r="F37" s="323"/>
      <c r="G37" s="309"/>
      <c r="H37" s="312"/>
      <c r="I37" s="65" t="s">
        <v>18</v>
      </c>
      <c r="J37" s="62">
        <v>3</v>
      </c>
      <c r="K37" s="59">
        <v>3</v>
      </c>
      <c r="L37" s="59">
        <v>0</v>
      </c>
      <c r="M37" s="63">
        <v>0</v>
      </c>
      <c r="N37" s="62">
        <v>3</v>
      </c>
      <c r="O37" s="59">
        <v>3</v>
      </c>
      <c r="P37" s="59">
        <v>0</v>
      </c>
      <c r="Q37" s="63">
        <v>0</v>
      </c>
      <c r="R37" s="62">
        <v>6.5</v>
      </c>
      <c r="S37" s="59">
        <v>6.5</v>
      </c>
      <c r="T37" s="59">
        <v>0</v>
      </c>
      <c r="U37" s="63">
        <v>0</v>
      </c>
      <c r="V37" s="360"/>
    </row>
    <row r="38" spans="2:26" s="7" customFormat="1" ht="22.5" customHeight="1" thickBot="1" x14ac:dyDescent="0.25">
      <c r="B38" s="8" t="s">
        <v>15</v>
      </c>
      <c r="C38" s="9" t="s">
        <v>21</v>
      </c>
      <c r="D38" s="47" t="s">
        <v>15</v>
      </c>
      <c r="E38" s="35" t="s">
        <v>179</v>
      </c>
      <c r="F38" s="323"/>
      <c r="G38" s="309"/>
      <c r="H38" s="312"/>
      <c r="I38" s="65" t="s">
        <v>18</v>
      </c>
      <c r="J38" s="62">
        <v>1</v>
      </c>
      <c r="K38" s="59">
        <v>1</v>
      </c>
      <c r="L38" s="59">
        <v>0</v>
      </c>
      <c r="M38" s="63">
        <v>0</v>
      </c>
      <c r="N38" s="62">
        <v>1</v>
      </c>
      <c r="O38" s="59">
        <v>1</v>
      </c>
      <c r="P38" s="59">
        <v>0</v>
      </c>
      <c r="Q38" s="63">
        <v>0</v>
      </c>
      <c r="R38" s="62">
        <v>0.4</v>
      </c>
      <c r="S38" s="59">
        <v>0.4</v>
      </c>
      <c r="T38" s="59">
        <v>0</v>
      </c>
      <c r="U38" s="63">
        <v>0</v>
      </c>
      <c r="V38" s="360"/>
    </row>
    <row r="39" spans="2:26" s="7" customFormat="1" ht="26.25" thickBot="1" x14ac:dyDescent="0.25">
      <c r="B39" s="8" t="s">
        <v>15</v>
      </c>
      <c r="C39" s="9" t="s">
        <v>21</v>
      </c>
      <c r="D39" s="48" t="s">
        <v>15</v>
      </c>
      <c r="E39" s="39" t="s">
        <v>180</v>
      </c>
      <c r="F39" s="353"/>
      <c r="G39" s="310"/>
      <c r="H39" s="313"/>
      <c r="I39" s="65" t="s">
        <v>18</v>
      </c>
      <c r="J39" s="72">
        <v>6</v>
      </c>
      <c r="K39" s="71">
        <v>6</v>
      </c>
      <c r="L39" s="71">
        <v>0</v>
      </c>
      <c r="M39" s="73">
        <v>0</v>
      </c>
      <c r="N39" s="72">
        <v>6</v>
      </c>
      <c r="O39" s="71">
        <v>6</v>
      </c>
      <c r="P39" s="71">
        <v>0</v>
      </c>
      <c r="Q39" s="73">
        <v>0</v>
      </c>
      <c r="R39" s="72">
        <v>2.1</v>
      </c>
      <c r="S39" s="71">
        <v>2.1</v>
      </c>
      <c r="T39" s="71">
        <v>0</v>
      </c>
      <c r="U39" s="73">
        <v>0</v>
      </c>
      <c r="V39" s="360"/>
    </row>
    <row r="40" spans="2:26" s="7" customFormat="1" ht="13.5" thickBot="1" x14ac:dyDescent="0.25">
      <c r="B40" s="8" t="s">
        <v>15</v>
      </c>
      <c r="C40" s="9" t="s">
        <v>21</v>
      </c>
      <c r="D40" s="271" t="s">
        <v>12</v>
      </c>
      <c r="E40" s="272"/>
      <c r="F40" s="272"/>
      <c r="G40" s="272"/>
      <c r="H40" s="273"/>
      <c r="I40" s="23"/>
      <c r="J40" s="24">
        <f t="shared" ref="J40:U40" si="4">J36</f>
        <v>10</v>
      </c>
      <c r="K40" s="25">
        <f t="shared" si="4"/>
        <v>10</v>
      </c>
      <c r="L40" s="25">
        <f t="shared" si="4"/>
        <v>0</v>
      </c>
      <c r="M40" s="56">
        <f t="shared" si="4"/>
        <v>0</v>
      </c>
      <c r="N40" s="24">
        <f>N36</f>
        <v>10</v>
      </c>
      <c r="O40" s="25">
        <f>O36</f>
        <v>10</v>
      </c>
      <c r="P40" s="25">
        <f>P36</f>
        <v>0</v>
      </c>
      <c r="Q40" s="56">
        <f>Q36</f>
        <v>0</v>
      </c>
      <c r="R40" s="24">
        <f t="shared" si="4"/>
        <v>9</v>
      </c>
      <c r="S40" s="25">
        <f t="shared" si="4"/>
        <v>9</v>
      </c>
      <c r="T40" s="25">
        <f t="shared" si="4"/>
        <v>0</v>
      </c>
      <c r="U40" s="56">
        <f t="shared" si="4"/>
        <v>0</v>
      </c>
      <c r="V40" s="360"/>
    </row>
    <row r="41" spans="2:26" s="7" customFormat="1" ht="14.25" customHeight="1" thickBot="1" x14ac:dyDescent="0.25">
      <c r="B41" s="8" t="s">
        <v>15</v>
      </c>
      <c r="C41" s="9" t="s">
        <v>23</v>
      </c>
      <c r="D41" s="305" t="s">
        <v>35</v>
      </c>
      <c r="E41" s="293"/>
      <c r="F41" s="293"/>
      <c r="G41" s="293"/>
      <c r="H41" s="293"/>
      <c r="I41" s="293"/>
      <c r="J41" s="293"/>
      <c r="K41" s="293"/>
      <c r="L41" s="293"/>
      <c r="M41" s="293"/>
      <c r="N41" s="293"/>
      <c r="O41" s="293"/>
      <c r="P41" s="293"/>
      <c r="Q41" s="293"/>
      <c r="R41" s="293"/>
      <c r="S41" s="293"/>
      <c r="T41" s="293"/>
      <c r="U41" s="294"/>
      <c r="V41" s="360"/>
    </row>
    <row r="42" spans="2:26" s="7" customFormat="1" ht="46.5" thickBot="1" x14ac:dyDescent="0.25">
      <c r="B42" s="10" t="s">
        <v>15</v>
      </c>
      <c r="C42" s="75" t="s">
        <v>23</v>
      </c>
      <c r="D42" s="204" t="s">
        <v>15</v>
      </c>
      <c r="E42" s="174" t="s">
        <v>158</v>
      </c>
      <c r="F42" s="98" t="s">
        <v>57</v>
      </c>
      <c r="G42" s="100" t="s">
        <v>138</v>
      </c>
      <c r="H42" s="205" t="s">
        <v>139</v>
      </c>
      <c r="I42" s="159" t="s">
        <v>18</v>
      </c>
      <c r="J42" s="167">
        <v>110</v>
      </c>
      <c r="K42" s="168">
        <v>110</v>
      </c>
      <c r="L42" s="168">
        <v>0</v>
      </c>
      <c r="M42" s="169">
        <v>0</v>
      </c>
      <c r="N42" s="167">
        <v>110</v>
      </c>
      <c r="O42" s="168">
        <v>110</v>
      </c>
      <c r="P42" s="168">
        <v>0</v>
      </c>
      <c r="Q42" s="169">
        <v>0</v>
      </c>
      <c r="R42" s="167">
        <v>95.6</v>
      </c>
      <c r="S42" s="168">
        <v>95.6</v>
      </c>
      <c r="T42" s="168">
        <v>0</v>
      </c>
      <c r="U42" s="169">
        <v>0</v>
      </c>
      <c r="V42" s="360"/>
    </row>
    <row r="43" spans="2:26" s="7" customFormat="1" ht="12.75" x14ac:dyDescent="0.2">
      <c r="B43" s="277" t="s">
        <v>15</v>
      </c>
      <c r="C43" s="279" t="s">
        <v>23</v>
      </c>
      <c r="D43" s="396" t="s">
        <v>19</v>
      </c>
      <c r="E43" s="162" t="s">
        <v>36</v>
      </c>
      <c r="F43" s="322" t="s">
        <v>57</v>
      </c>
      <c r="G43" s="325" t="s">
        <v>138</v>
      </c>
      <c r="H43" s="394" t="s">
        <v>141</v>
      </c>
      <c r="I43" s="146"/>
      <c r="J43" s="147">
        <f t="shared" ref="J43:Q43" si="5">J44+J45</f>
        <v>145</v>
      </c>
      <c r="K43" s="148">
        <f t="shared" si="5"/>
        <v>145</v>
      </c>
      <c r="L43" s="148">
        <f t="shared" si="5"/>
        <v>14.5</v>
      </c>
      <c r="M43" s="148">
        <f t="shared" si="5"/>
        <v>0</v>
      </c>
      <c r="N43" s="147">
        <f t="shared" si="5"/>
        <v>145</v>
      </c>
      <c r="O43" s="148">
        <f t="shared" si="5"/>
        <v>145</v>
      </c>
      <c r="P43" s="148">
        <f t="shared" si="5"/>
        <v>14.5</v>
      </c>
      <c r="Q43" s="148">
        <f t="shared" si="5"/>
        <v>0</v>
      </c>
      <c r="R43" s="147">
        <f>R44+R45</f>
        <v>166</v>
      </c>
      <c r="S43" s="148">
        <f>S44+S45</f>
        <v>166</v>
      </c>
      <c r="T43" s="148">
        <f>T44+T45</f>
        <v>0</v>
      </c>
      <c r="U43" s="149">
        <f>U44+U45</f>
        <v>0</v>
      </c>
      <c r="V43" s="360"/>
    </row>
    <row r="44" spans="2:26" s="7" customFormat="1" ht="12.75" x14ac:dyDescent="0.2">
      <c r="B44" s="295"/>
      <c r="C44" s="296"/>
      <c r="D44" s="397"/>
      <c r="E44" s="161" t="s">
        <v>151</v>
      </c>
      <c r="F44" s="323"/>
      <c r="G44" s="309"/>
      <c r="H44" s="312"/>
      <c r="I44" s="54" t="s">
        <v>18</v>
      </c>
      <c r="J44" s="60">
        <v>19</v>
      </c>
      <c r="K44" s="29">
        <v>19</v>
      </c>
      <c r="L44" s="29">
        <v>14.5</v>
      </c>
      <c r="M44" s="30">
        <v>0</v>
      </c>
      <c r="N44" s="60">
        <v>19</v>
      </c>
      <c r="O44" s="29">
        <v>19</v>
      </c>
      <c r="P44" s="29">
        <v>14.5</v>
      </c>
      <c r="Q44" s="30">
        <v>0</v>
      </c>
      <c r="R44" s="60">
        <v>10</v>
      </c>
      <c r="S44" s="29">
        <v>10</v>
      </c>
      <c r="T44" s="29">
        <v>0</v>
      </c>
      <c r="U44" s="30">
        <v>0</v>
      </c>
      <c r="V44" s="360"/>
      <c r="X44" s="203"/>
    </row>
    <row r="45" spans="2:26" s="7" customFormat="1" ht="33.75" customHeight="1" thickBot="1" x14ac:dyDescent="0.25">
      <c r="B45" s="278"/>
      <c r="C45" s="280"/>
      <c r="D45" s="398"/>
      <c r="E45" s="137" t="s">
        <v>36</v>
      </c>
      <c r="F45" s="324"/>
      <c r="G45" s="326"/>
      <c r="H45" s="395"/>
      <c r="I45" s="54" t="s">
        <v>18</v>
      </c>
      <c r="J45" s="60">
        <v>126</v>
      </c>
      <c r="K45" s="29">
        <v>126</v>
      </c>
      <c r="L45" s="29">
        <v>0</v>
      </c>
      <c r="M45" s="30">
        <v>0</v>
      </c>
      <c r="N45" s="60">
        <v>126</v>
      </c>
      <c r="O45" s="29">
        <v>126</v>
      </c>
      <c r="P45" s="29">
        <v>0</v>
      </c>
      <c r="Q45" s="30">
        <v>0</v>
      </c>
      <c r="R45" s="60">
        <v>156</v>
      </c>
      <c r="S45" s="29">
        <v>156</v>
      </c>
      <c r="T45" s="29">
        <v>0</v>
      </c>
      <c r="U45" s="30">
        <v>0</v>
      </c>
      <c r="V45" s="360"/>
    </row>
    <row r="46" spans="2:26" s="7" customFormat="1" ht="46.5" thickBot="1" x14ac:dyDescent="0.25">
      <c r="B46" s="8" t="s">
        <v>15</v>
      </c>
      <c r="C46" s="9" t="s">
        <v>23</v>
      </c>
      <c r="D46" s="138" t="s">
        <v>20</v>
      </c>
      <c r="E46" s="137" t="s">
        <v>115</v>
      </c>
      <c r="F46" s="123" t="s">
        <v>57</v>
      </c>
      <c r="G46" s="125" t="s">
        <v>138</v>
      </c>
      <c r="H46" s="126" t="s">
        <v>141</v>
      </c>
      <c r="I46" s="154" t="s">
        <v>18</v>
      </c>
      <c r="J46" s="175"/>
      <c r="K46" s="176"/>
      <c r="L46" s="176"/>
      <c r="M46" s="157"/>
      <c r="N46" s="155">
        <v>2</v>
      </c>
      <c r="O46" s="156">
        <v>2</v>
      </c>
      <c r="P46" s="156">
        <v>0</v>
      </c>
      <c r="Q46" s="157">
        <v>0</v>
      </c>
      <c r="R46" s="155">
        <v>0</v>
      </c>
      <c r="S46" s="156">
        <v>0</v>
      </c>
      <c r="T46" s="156">
        <v>0</v>
      </c>
      <c r="U46" s="157">
        <v>0</v>
      </c>
      <c r="V46" s="360"/>
    </row>
    <row r="47" spans="2:26" s="7" customFormat="1" ht="13.5" thickBot="1" x14ac:dyDescent="0.25">
      <c r="B47" s="8" t="s">
        <v>15</v>
      </c>
      <c r="C47" s="9" t="s">
        <v>23</v>
      </c>
      <c r="D47" s="271" t="s">
        <v>12</v>
      </c>
      <c r="E47" s="272"/>
      <c r="F47" s="272"/>
      <c r="G47" s="272"/>
      <c r="H47" s="318"/>
      <c r="I47" s="23"/>
      <c r="J47" s="24">
        <f t="shared" ref="J47:U47" si="6">J42+J43+J46</f>
        <v>255</v>
      </c>
      <c r="K47" s="25">
        <f t="shared" si="6"/>
        <v>255</v>
      </c>
      <c r="L47" s="25">
        <f t="shared" si="6"/>
        <v>14.5</v>
      </c>
      <c r="M47" s="56">
        <f t="shared" si="6"/>
        <v>0</v>
      </c>
      <c r="N47" s="24">
        <f t="shared" si="6"/>
        <v>257</v>
      </c>
      <c r="O47" s="25">
        <f t="shared" si="6"/>
        <v>257</v>
      </c>
      <c r="P47" s="25">
        <f t="shared" si="6"/>
        <v>14.5</v>
      </c>
      <c r="Q47" s="56">
        <f t="shared" si="6"/>
        <v>0</v>
      </c>
      <c r="R47" s="24">
        <f t="shared" si="6"/>
        <v>261.60000000000002</v>
      </c>
      <c r="S47" s="25">
        <f t="shared" si="6"/>
        <v>261.60000000000002</v>
      </c>
      <c r="T47" s="25">
        <f t="shared" si="6"/>
        <v>0</v>
      </c>
      <c r="U47" s="56">
        <f t="shared" si="6"/>
        <v>0</v>
      </c>
      <c r="V47" s="360"/>
    </row>
    <row r="48" spans="2:26" s="7" customFormat="1" ht="13.5" thickBot="1" x14ac:dyDescent="0.25">
      <c r="B48" s="8" t="s">
        <v>15</v>
      </c>
      <c r="C48" s="9" t="s">
        <v>22</v>
      </c>
      <c r="D48" s="305" t="s">
        <v>159</v>
      </c>
      <c r="E48" s="293"/>
      <c r="F48" s="293"/>
      <c r="G48" s="293"/>
      <c r="H48" s="293"/>
      <c r="I48" s="293"/>
      <c r="J48" s="293"/>
      <c r="K48" s="293"/>
      <c r="L48" s="293"/>
      <c r="M48" s="293"/>
      <c r="N48" s="293"/>
      <c r="O48" s="293"/>
      <c r="P48" s="293"/>
      <c r="Q48" s="293"/>
      <c r="R48" s="293"/>
      <c r="S48" s="293"/>
      <c r="T48" s="293"/>
      <c r="U48" s="294"/>
      <c r="V48" s="360"/>
    </row>
    <row r="49" spans="2:22" s="7" customFormat="1" ht="26.25" thickBot="1" x14ac:dyDescent="0.25">
      <c r="B49" s="8" t="s">
        <v>15</v>
      </c>
      <c r="C49" s="9" t="s">
        <v>22</v>
      </c>
      <c r="D49" s="77" t="s">
        <v>15</v>
      </c>
      <c r="E49" s="78" t="s">
        <v>129</v>
      </c>
      <c r="F49" s="331" t="s">
        <v>57</v>
      </c>
      <c r="G49" s="333" t="s">
        <v>138</v>
      </c>
      <c r="H49" s="335" t="s">
        <v>139</v>
      </c>
      <c r="I49" s="158"/>
      <c r="J49" s="170">
        <f>J50+J51</f>
        <v>141.29999999999998</v>
      </c>
      <c r="K49" s="171">
        <f t="shared" ref="K49:U49" si="7">K50+K51</f>
        <v>141.29999999999998</v>
      </c>
      <c r="L49" s="171">
        <f t="shared" si="7"/>
        <v>105.9</v>
      </c>
      <c r="M49" s="172">
        <f t="shared" si="7"/>
        <v>0</v>
      </c>
      <c r="N49" s="170">
        <f>N50+N51</f>
        <v>147.5</v>
      </c>
      <c r="O49" s="171">
        <f>O50+O51</f>
        <v>147.5</v>
      </c>
      <c r="P49" s="171">
        <f>P50+P51</f>
        <v>105.9</v>
      </c>
      <c r="Q49" s="172">
        <f>Q50+Q51</f>
        <v>0</v>
      </c>
      <c r="R49" s="170">
        <f t="shared" si="7"/>
        <v>147.5</v>
      </c>
      <c r="S49" s="171">
        <f t="shared" si="7"/>
        <v>147.5</v>
      </c>
      <c r="T49" s="171">
        <f t="shared" si="7"/>
        <v>110.7</v>
      </c>
      <c r="U49" s="172">
        <f t="shared" si="7"/>
        <v>0</v>
      </c>
      <c r="V49" s="360"/>
    </row>
    <row r="50" spans="2:22" s="7" customFormat="1" ht="26.25" thickBot="1" x14ac:dyDescent="0.25">
      <c r="B50" s="8" t="s">
        <v>15</v>
      </c>
      <c r="C50" s="9" t="s">
        <v>22</v>
      </c>
      <c r="D50" s="48" t="s">
        <v>15</v>
      </c>
      <c r="E50" s="35" t="s">
        <v>181</v>
      </c>
      <c r="F50" s="332"/>
      <c r="G50" s="334"/>
      <c r="H50" s="335"/>
      <c r="I50" s="65" t="s">
        <v>119</v>
      </c>
      <c r="J50" s="62" t="s">
        <v>130</v>
      </c>
      <c r="K50" s="59" t="s">
        <v>130</v>
      </c>
      <c r="L50" s="59" t="s">
        <v>131</v>
      </c>
      <c r="M50" s="63">
        <v>0</v>
      </c>
      <c r="N50" s="62">
        <v>144.9</v>
      </c>
      <c r="O50" s="59">
        <v>144.9</v>
      </c>
      <c r="P50" s="59" t="s">
        <v>131</v>
      </c>
      <c r="Q50" s="63">
        <v>0</v>
      </c>
      <c r="R50" s="62">
        <v>144.9</v>
      </c>
      <c r="S50" s="59">
        <v>144.9</v>
      </c>
      <c r="T50" s="59">
        <v>110.7</v>
      </c>
      <c r="U50" s="63">
        <v>0</v>
      </c>
      <c r="V50" s="360"/>
    </row>
    <row r="51" spans="2:22" s="7" customFormat="1" ht="26.25" thickBot="1" x14ac:dyDescent="0.25">
      <c r="B51" s="8" t="s">
        <v>15</v>
      </c>
      <c r="C51" s="9" t="s">
        <v>22</v>
      </c>
      <c r="D51" s="48" t="s">
        <v>15</v>
      </c>
      <c r="E51" s="39" t="s">
        <v>100</v>
      </c>
      <c r="F51" s="332"/>
      <c r="G51" s="334"/>
      <c r="H51" s="336"/>
      <c r="I51" s="65" t="s">
        <v>119</v>
      </c>
      <c r="J51" s="62" t="s">
        <v>132</v>
      </c>
      <c r="K51" s="59" t="s">
        <v>132</v>
      </c>
      <c r="L51" s="59">
        <v>0</v>
      </c>
      <c r="M51" s="63">
        <v>0</v>
      </c>
      <c r="N51" s="62" t="s">
        <v>132</v>
      </c>
      <c r="O51" s="59" t="s">
        <v>132</v>
      </c>
      <c r="P51" s="59">
        <v>0</v>
      </c>
      <c r="Q51" s="63">
        <v>0</v>
      </c>
      <c r="R51" s="72" t="s">
        <v>132</v>
      </c>
      <c r="S51" s="71" t="s">
        <v>132</v>
      </c>
      <c r="T51" s="71">
        <v>0</v>
      </c>
      <c r="U51" s="73">
        <v>0</v>
      </c>
      <c r="V51" s="360"/>
    </row>
    <row r="52" spans="2:22" s="7" customFormat="1" ht="46.5" thickBot="1" x14ac:dyDescent="0.25">
      <c r="B52" s="10" t="s">
        <v>15</v>
      </c>
      <c r="C52" s="75" t="s">
        <v>22</v>
      </c>
      <c r="D52" s="118" t="s">
        <v>19</v>
      </c>
      <c r="E52" s="39" t="s">
        <v>101</v>
      </c>
      <c r="F52" s="129" t="s">
        <v>57</v>
      </c>
      <c r="G52" s="130" t="s">
        <v>138</v>
      </c>
      <c r="H52" s="121" t="s">
        <v>139</v>
      </c>
      <c r="I52" s="65" t="s">
        <v>18</v>
      </c>
      <c r="J52" s="62" t="s">
        <v>124</v>
      </c>
      <c r="K52" s="59" t="s">
        <v>124</v>
      </c>
      <c r="L52" s="59">
        <v>0</v>
      </c>
      <c r="M52" s="63">
        <v>0</v>
      </c>
      <c r="N52" s="62" t="s">
        <v>124</v>
      </c>
      <c r="O52" s="59" t="s">
        <v>124</v>
      </c>
      <c r="P52" s="59">
        <v>0</v>
      </c>
      <c r="Q52" s="63">
        <v>0</v>
      </c>
      <c r="R52" s="155">
        <v>6.8</v>
      </c>
      <c r="S52" s="156">
        <v>6.8</v>
      </c>
      <c r="T52" s="156">
        <v>0</v>
      </c>
      <c r="U52" s="157">
        <v>0</v>
      </c>
      <c r="V52" s="360"/>
    </row>
    <row r="53" spans="2:22" s="7" customFormat="1" ht="46.5" thickBot="1" x14ac:dyDescent="0.25">
      <c r="B53" s="8" t="s">
        <v>15</v>
      </c>
      <c r="C53" s="9" t="s">
        <v>22</v>
      </c>
      <c r="D53" s="262" t="s">
        <v>20</v>
      </c>
      <c r="E53" s="212" t="s">
        <v>102</v>
      </c>
      <c r="F53" s="259" t="s">
        <v>57</v>
      </c>
      <c r="G53" s="263" t="s">
        <v>138</v>
      </c>
      <c r="H53" s="264" t="s">
        <v>141</v>
      </c>
      <c r="I53" s="220" t="s">
        <v>18</v>
      </c>
      <c r="J53" s="221">
        <v>10</v>
      </c>
      <c r="K53" s="222">
        <v>10</v>
      </c>
      <c r="L53" s="222">
        <v>0</v>
      </c>
      <c r="M53" s="223">
        <v>0</v>
      </c>
      <c r="N53" s="164">
        <v>10</v>
      </c>
      <c r="O53" s="165">
        <v>10</v>
      </c>
      <c r="P53" s="165">
        <v>0</v>
      </c>
      <c r="Q53" s="166">
        <v>0</v>
      </c>
      <c r="R53" s="221">
        <v>4</v>
      </c>
      <c r="S53" s="222">
        <v>4</v>
      </c>
      <c r="T53" s="222">
        <v>0</v>
      </c>
      <c r="U53" s="223">
        <v>0</v>
      </c>
      <c r="V53" s="360"/>
    </row>
    <row r="54" spans="2:22" s="7" customFormat="1" ht="13.5" thickBot="1" x14ac:dyDescent="0.25">
      <c r="B54" s="8" t="s">
        <v>15</v>
      </c>
      <c r="C54" s="89" t="s">
        <v>22</v>
      </c>
      <c r="D54" s="271" t="s">
        <v>12</v>
      </c>
      <c r="E54" s="272"/>
      <c r="F54" s="272"/>
      <c r="G54" s="272"/>
      <c r="H54" s="318"/>
      <c r="I54" s="23"/>
      <c r="J54" s="24">
        <f>J49+J52+J53</f>
        <v>158.1</v>
      </c>
      <c r="K54" s="25">
        <f>K49+K52+K53</f>
        <v>158.1</v>
      </c>
      <c r="L54" s="25">
        <f>L49+L52+L53</f>
        <v>105.9</v>
      </c>
      <c r="M54" s="56">
        <f>M49+M52+M53</f>
        <v>0</v>
      </c>
      <c r="N54" s="24">
        <f t="shared" ref="N54:U54" si="8">N49+N52+N53</f>
        <v>164.3</v>
      </c>
      <c r="O54" s="25">
        <f t="shared" si="8"/>
        <v>164.3</v>
      </c>
      <c r="P54" s="25">
        <f t="shared" si="8"/>
        <v>105.9</v>
      </c>
      <c r="Q54" s="56">
        <f t="shared" si="8"/>
        <v>0</v>
      </c>
      <c r="R54" s="24">
        <f t="shared" si="8"/>
        <v>158.30000000000001</v>
      </c>
      <c r="S54" s="25">
        <f t="shared" si="8"/>
        <v>158.30000000000001</v>
      </c>
      <c r="T54" s="25">
        <f t="shared" si="8"/>
        <v>110.7</v>
      </c>
      <c r="U54" s="56">
        <f t="shared" si="8"/>
        <v>0</v>
      </c>
      <c r="V54" s="360"/>
    </row>
    <row r="55" spans="2:22" s="7" customFormat="1" ht="13.5" thickBot="1" x14ac:dyDescent="0.25">
      <c r="B55" s="8" t="s">
        <v>15</v>
      </c>
      <c r="C55" s="9" t="s">
        <v>37</v>
      </c>
      <c r="D55" s="305" t="s">
        <v>38</v>
      </c>
      <c r="E55" s="293"/>
      <c r="F55" s="293"/>
      <c r="G55" s="293"/>
      <c r="H55" s="293"/>
      <c r="I55" s="293"/>
      <c r="J55" s="293"/>
      <c r="K55" s="293"/>
      <c r="L55" s="293"/>
      <c r="M55" s="293"/>
      <c r="N55" s="293"/>
      <c r="O55" s="293"/>
      <c r="P55" s="293"/>
      <c r="Q55" s="293"/>
      <c r="R55" s="293"/>
      <c r="S55" s="293"/>
      <c r="T55" s="293"/>
      <c r="U55" s="294"/>
      <c r="V55" s="360"/>
    </row>
    <row r="56" spans="2:22" s="7" customFormat="1" ht="46.5" thickBot="1" x14ac:dyDescent="0.25">
      <c r="B56" s="8" t="s">
        <v>15</v>
      </c>
      <c r="C56" s="75" t="s">
        <v>37</v>
      </c>
      <c r="D56" s="77" t="s">
        <v>15</v>
      </c>
      <c r="E56" s="78" t="s">
        <v>122</v>
      </c>
      <c r="F56" s="102" t="s">
        <v>57</v>
      </c>
      <c r="G56" s="131" t="s">
        <v>138</v>
      </c>
      <c r="H56" s="232" t="s">
        <v>139</v>
      </c>
      <c r="I56" s="163" t="s">
        <v>119</v>
      </c>
      <c r="J56" s="151">
        <v>54.6</v>
      </c>
      <c r="K56" s="152">
        <v>54.6</v>
      </c>
      <c r="L56" s="152">
        <v>0</v>
      </c>
      <c r="M56" s="153">
        <v>0</v>
      </c>
      <c r="N56" s="151">
        <v>44.6</v>
      </c>
      <c r="O56" s="152">
        <v>44.6</v>
      </c>
      <c r="P56" s="152">
        <v>0</v>
      </c>
      <c r="Q56" s="153">
        <v>0</v>
      </c>
      <c r="R56" s="151">
        <v>43.8</v>
      </c>
      <c r="S56" s="152">
        <v>43.8</v>
      </c>
      <c r="T56" s="152">
        <v>0</v>
      </c>
      <c r="U56" s="153">
        <v>0</v>
      </c>
      <c r="V56" s="360"/>
    </row>
    <row r="57" spans="2:22" s="7" customFormat="1" ht="46.5" thickBot="1" x14ac:dyDescent="0.25">
      <c r="B57" s="8" t="s">
        <v>15</v>
      </c>
      <c r="C57" s="139" t="s">
        <v>37</v>
      </c>
      <c r="D57" s="47" t="s">
        <v>19</v>
      </c>
      <c r="E57" s="35" t="s">
        <v>118</v>
      </c>
      <c r="F57" s="41" t="s">
        <v>57</v>
      </c>
      <c r="G57" s="132" t="s">
        <v>138</v>
      </c>
      <c r="H57" s="242" t="s">
        <v>139</v>
      </c>
      <c r="I57" s="154" t="s">
        <v>119</v>
      </c>
      <c r="J57" s="155">
        <v>10.5</v>
      </c>
      <c r="K57" s="156">
        <v>10.5</v>
      </c>
      <c r="L57" s="156">
        <v>8</v>
      </c>
      <c r="M57" s="157">
        <v>0</v>
      </c>
      <c r="N57" s="155">
        <v>9</v>
      </c>
      <c r="O57" s="156">
        <v>9</v>
      </c>
      <c r="P57" s="156">
        <v>6.8</v>
      </c>
      <c r="Q57" s="157">
        <v>0</v>
      </c>
      <c r="R57" s="155">
        <v>8.6</v>
      </c>
      <c r="S57" s="156">
        <v>8.6</v>
      </c>
      <c r="T57" s="156">
        <v>6.6</v>
      </c>
      <c r="U57" s="157">
        <v>0</v>
      </c>
      <c r="V57" s="360"/>
    </row>
    <row r="58" spans="2:22" s="7" customFormat="1" ht="26.25" thickBot="1" x14ac:dyDescent="0.25">
      <c r="B58" s="10" t="s">
        <v>15</v>
      </c>
      <c r="C58" s="75" t="s">
        <v>37</v>
      </c>
      <c r="D58" s="118" t="s">
        <v>20</v>
      </c>
      <c r="E58" s="181" t="s">
        <v>117</v>
      </c>
      <c r="F58" s="106" t="s">
        <v>57</v>
      </c>
      <c r="G58" s="106"/>
      <c r="H58" s="97"/>
      <c r="I58" s="194"/>
      <c r="J58" s="195">
        <f t="shared" ref="J58:Q58" si="9">J59+J60+J61+J62+J63+J64+J65+J66+J67+J68+J69+J70+J71+J72</f>
        <v>209.3</v>
      </c>
      <c r="K58" s="196">
        <f t="shared" si="9"/>
        <v>209.3</v>
      </c>
      <c r="L58" s="196">
        <f t="shared" si="9"/>
        <v>0</v>
      </c>
      <c r="M58" s="197">
        <f t="shared" si="9"/>
        <v>0</v>
      </c>
      <c r="N58" s="195">
        <f t="shared" si="9"/>
        <v>190.9</v>
      </c>
      <c r="O58" s="196">
        <f t="shared" si="9"/>
        <v>190.9</v>
      </c>
      <c r="P58" s="196">
        <f t="shared" si="9"/>
        <v>0</v>
      </c>
      <c r="Q58" s="197">
        <f t="shared" si="9"/>
        <v>0</v>
      </c>
      <c r="R58" s="147">
        <f>R59+R60+R61+R62+R63+R64+R65+R66+R67+R68+R69+R70+R71+R72</f>
        <v>175.3</v>
      </c>
      <c r="S58" s="148">
        <f>S59+S60+S61+S62+S63+S64+S65+S66+S67+S68+S69+S70+S71+S72</f>
        <v>175.3</v>
      </c>
      <c r="T58" s="148">
        <f>T59+T60+T61+T62+T63+T64+T65+T66+T67+T68+T69+T70+T71+T72</f>
        <v>0</v>
      </c>
      <c r="U58" s="149">
        <f>U59+U60+U61+U62+U63+U64+U65+U66+U67+U68+U69+U70+U71+U72</f>
        <v>0</v>
      </c>
      <c r="V58" s="360"/>
    </row>
    <row r="59" spans="2:22" s="7" customFormat="1" ht="13.5" thickBot="1" x14ac:dyDescent="0.25">
      <c r="B59" s="8" t="s">
        <v>15</v>
      </c>
      <c r="C59" s="9" t="s">
        <v>37</v>
      </c>
      <c r="D59" s="47" t="s">
        <v>20</v>
      </c>
      <c r="E59" s="28" t="s">
        <v>39</v>
      </c>
      <c r="F59" s="36"/>
      <c r="G59" s="36"/>
      <c r="H59" s="40"/>
      <c r="I59" s="65" t="s">
        <v>119</v>
      </c>
      <c r="J59" s="62">
        <v>2</v>
      </c>
      <c r="K59" s="59">
        <v>2</v>
      </c>
      <c r="L59" s="59">
        <v>0</v>
      </c>
      <c r="M59" s="63">
        <v>0</v>
      </c>
      <c r="N59" s="62">
        <v>1.3</v>
      </c>
      <c r="O59" s="59">
        <v>1.3</v>
      </c>
      <c r="P59" s="59">
        <v>0</v>
      </c>
      <c r="Q59" s="63">
        <v>0</v>
      </c>
      <c r="R59" s="62">
        <v>1.2</v>
      </c>
      <c r="S59" s="59">
        <v>1.2</v>
      </c>
      <c r="T59" s="59">
        <v>0</v>
      </c>
      <c r="U59" s="63">
        <v>0</v>
      </c>
      <c r="V59" s="360"/>
    </row>
    <row r="60" spans="2:22" s="7" customFormat="1" ht="13.5" thickBot="1" x14ac:dyDescent="0.25">
      <c r="B60" s="8" t="s">
        <v>15</v>
      </c>
      <c r="C60" s="9" t="s">
        <v>37</v>
      </c>
      <c r="D60" s="47" t="s">
        <v>20</v>
      </c>
      <c r="E60" s="28" t="s">
        <v>40</v>
      </c>
      <c r="F60" s="36"/>
      <c r="G60" s="36"/>
      <c r="H60" s="40"/>
      <c r="I60" s="65" t="s">
        <v>119</v>
      </c>
      <c r="J60" s="62" t="s">
        <v>125</v>
      </c>
      <c r="K60" s="59" t="s">
        <v>125</v>
      </c>
      <c r="L60" s="59">
        <v>0</v>
      </c>
      <c r="M60" s="63">
        <v>0</v>
      </c>
      <c r="N60" s="62">
        <v>1.1000000000000001</v>
      </c>
      <c r="O60" s="59">
        <v>1.1000000000000001</v>
      </c>
      <c r="P60" s="59">
        <v>0</v>
      </c>
      <c r="Q60" s="63">
        <v>0</v>
      </c>
      <c r="R60" s="62">
        <v>1</v>
      </c>
      <c r="S60" s="59">
        <v>1</v>
      </c>
      <c r="T60" s="59">
        <v>0</v>
      </c>
      <c r="U60" s="63">
        <v>0</v>
      </c>
      <c r="V60" s="360"/>
    </row>
    <row r="61" spans="2:22" s="7" customFormat="1" ht="13.5" thickBot="1" x14ac:dyDescent="0.25">
      <c r="B61" s="8" t="s">
        <v>15</v>
      </c>
      <c r="C61" s="9" t="s">
        <v>37</v>
      </c>
      <c r="D61" s="47" t="s">
        <v>20</v>
      </c>
      <c r="E61" s="28" t="s">
        <v>41</v>
      </c>
      <c r="F61" s="36"/>
      <c r="G61" s="36"/>
      <c r="H61" s="236"/>
      <c r="I61" s="65" t="s">
        <v>119</v>
      </c>
      <c r="J61" s="62">
        <v>3.5</v>
      </c>
      <c r="K61" s="59">
        <v>3.5</v>
      </c>
      <c r="L61" s="59">
        <v>0</v>
      </c>
      <c r="M61" s="63">
        <v>0</v>
      </c>
      <c r="N61" s="62">
        <v>1.1000000000000001</v>
      </c>
      <c r="O61" s="59">
        <v>1.1000000000000001</v>
      </c>
      <c r="P61" s="59">
        <v>0</v>
      </c>
      <c r="Q61" s="63">
        <v>0</v>
      </c>
      <c r="R61" s="62">
        <v>1</v>
      </c>
      <c r="S61" s="59">
        <v>1</v>
      </c>
      <c r="T61" s="59">
        <v>0</v>
      </c>
      <c r="U61" s="63">
        <v>0</v>
      </c>
      <c r="V61" s="360"/>
    </row>
    <row r="62" spans="2:22" s="7" customFormat="1" ht="13.5" thickBot="1" x14ac:dyDescent="0.25">
      <c r="B62" s="8" t="s">
        <v>15</v>
      </c>
      <c r="C62" s="9" t="s">
        <v>37</v>
      </c>
      <c r="D62" s="47" t="s">
        <v>20</v>
      </c>
      <c r="E62" s="27" t="s">
        <v>42</v>
      </c>
      <c r="F62" s="36"/>
      <c r="G62" s="36"/>
      <c r="H62" s="236"/>
      <c r="I62" s="65" t="s">
        <v>119</v>
      </c>
      <c r="J62" s="62">
        <v>22</v>
      </c>
      <c r="K62" s="59">
        <v>22</v>
      </c>
      <c r="L62" s="59">
        <v>0</v>
      </c>
      <c r="M62" s="63">
        <v>0</v>
      </c>
      <c r="N62" s="62">
        <v>6.2</v>
      </c>
      <c r="O62" s="59">
        <v>6.2</v>
      </c>
      <c r="P62" s="59">
        <v>0</v>
      </c>
      <c r="Q62" s="63">
        <v>0</v>
      </c>
      <c r="R62" s="62">
        <v>6.2</v>
      </c>
      <c r="S62" s="59">
        <v>6.2</v>
      </c>
      <c r="T62" s="59">
        <v>0</v>
      </c>
      <c r="U62" s="63">
        <v>0</v>
      </c>
      <c r="V62" s="360"/>
    </row>
    <row r="63" spans="2:22" s="7" customFormat="1" ht="46.5" thickBot="1" x14ac:dyDescent="0.25">
      <c r="B63" s="8" t="s">
        <v>15</v>
      </c>
      <c r="C63" s="9" t="s">
        <v>37</v>
      </c>
      <c r="D63" s="47" t="s">
        <v>20</v>
      </c>
      <c r="E63" s="27" t="s">
        <v>43</v>
      </c>
      <c r="F63" s="36"/>
      <c r="G63" s="132" t="s">
        <v>191</v>
      </c>
      <c r="H63" s="241" t="s">
        <v>185</v>
      </c>
      <c r="I63" s="65" t="s">
        <v>119</v>
      </c>
      <c r="J63" s="62">
        <v>18</v>
      </c>
      <c r="K63" s="59">
        <v>18</v>
      </c>
      <c r="L63" s="59">
        <v>0</v>
      </c>
      <c r="M63" s="63">
        <v>0</v>
      </c>
      <c r="N63" s="62">
        <v>22.3</v>
      </c>
      <c r="O63" s="59">
        <v>22.3</v>
      </c>
      <c r="P63" s="59">
        <v>0</v>
      </c>
      <c r="Q63" s="63">
        <v>0</v>
      </c>
      <c r="R63" s="62">
        <v>21.9</v>
      </c>
      <c r="S63" s="59">
        <v>21.9</v>
      </c>
      <c r="T63" s="59">
        <v>0</v>
      </c>
      <c r="U63" s="63">
        <v>0</v>
      </c>
      <c r="V63" s="360"/>
    </row>
    <row r="64" spans="2:22" s="7" customFormat="1" ht="46.5" thickBot="1" x14ac:dyDescent="0.25">
      <c r="B64" s="8" t="s">
        <v>15</v>
      </c>
      <c r="C64" s="9" t="s">
        <v>37</v>
      </c>
      <c r="D64" s="47" t="s">
        <v>20</v>
      </c>
      <c r="E64" s="27" t="s">
        <v>44</v>
      </c>
      <c r="F64" s="36"/>
      <c r="G64" s="132" t="s">
        <v>192</v>
      </c>
      <c r="H64" s="241" t="s">
        <v>186</v>
      </c>
      <c r="I64" s="65" t="s">
        <v>119</v>
      </c>
      <c r="J64" s="62">
        <v>24</v>
      </c>
      <c r="K64" s="59">
        <v>24</v>
      </c>
      <c r="L64" s="59">
        <v>0</v>
      </c>
      <c r="M64" s="63">
        <v>0</v>
      </c>
      <c r="N64" s="62">
        <v>40.1</v>
      </c>
      <c r="O64" s="59">
        <v>40.1</v>
      </c>
      <c r="P64" s="59">
        <v>0</v>
      </c>
      <c r="Q64" s="63">
        <v>0</v>
      </c>
      <c r="R64" s="62">
        <v>33.299999999999997</v>
      </c>
      <c r="S64" s="59">
        <v>33.299999999999997</v>
      </c>
      <c r="T64" s="59">
        <v>0</v>
      </c>
      <c r="U64" s="63">
        <v>0</v>
      </c>
      <c r="V64" s="360"/>
    </row>
    <row r="65" spans="2:22" s="7" customFormat="1" ht="51" thickBot="1" x14ac:dyDescent="0.25">
      <c r="B65" s="8" t="s">
        <v>15</v>
      </c>
      <c r="C65" s="9" t="s">
        <v>37</v>
      </c>
      <c r="D65" s="47" t="s">
        <v>20</v>
      </c>
      <c r="E65" s="27" t="s">
        <v>45</v>
      </c>
      <c r="F65" s="36"/>
      <c r="G65" s="132" t="s">
        <v>193</v>
      </c>
      <c r="H65" s="241" t="s">
        <v>188</v>
      </c>
      <c r="I65" s="65" t="s">
        <v>119</v>
      </c>
      <c r="J65" s="62">
        <v>15</v>
      </c>
      <c r="K65" s="59">
        <v>15</v>
      </c>
      <c r="L65" s="59">
        <v>0</v>
      </c>
      <c r="M65" s="63">
        <v>0</v>
      </c>
      <c r="N65" s="62">
        <v>19.5</v>
      </c>
      <c r="O65" s="59">
        <v>19.5</v>
      </c>
      <c r="P65" s="59">
        <v>0</v>
      </c>
      <c r="Q65" s="63">
        <v>0</v>
      </c>
      <c r="R65" s="62">
        <v>13.7</v>
      </c>
      <c r="S65" s="59">
        <v>13.7</v>
      </c>
      <c r="T65" s="59">
        <v>0</v>
      </c>
      <c r="U65" s="63">
        <v>0</v>
      </c>
      <c r="V65" s="360"/>
    </row>
    <row r="66" spans="2:22" s="7" customFormat="1" ht="39" customHeight="1" thickBot="1" x14ac:dyDescent="0.25">
      <c r="B66" s="8" t="s">
        <v>15</v>
      </c>
      <c r="C66" s="9" t="s">
        <v>37</v>
      </c>
      <c r="D66" s="47" t="s">
        <v>20</v>
      </c>
      <c r="E66" s="27" t="s">
        <v>46</v>
      </c>
      <c r="F66" s="36"/>
      <c r="G66" s="132"/>
      <c r="H66" s="241"/>
      <c r="I66" s="65" t="s">
        <v>119</v>
      </c>
      <c r="J66" s="62">
        <v>12</v>
      </c>
      <c r="K66" s="59">
        <v>12</v>
      </c>
      <c r="L66" s="59">
        <v>0</v>
      </c>
      <c r="M66" s="63">
        <v>0</v>
      </c>
      <c r="N66" s="62">
        <v>4.4000000000000004</v>
      </c>
      <c r="O66" s="59">
        <v>4.4000000000000004</v>
      </c>
      <c r="P66" s="59">
        <v>0</v>
      </c>
      <c r="Q66" s="63">
        <v>0</v>
      </c>
      <c r="R66" s="62">
        <v>4.3</v>
      </c>
      <c r="S66" s="59">
        <v>4.3</v>
      </c>
      <c r="T66" s="59">
        <v>0</v>
      </c>
      <c r="U66" s="63">
        <v>0</v>
      </c>
      <c r="V66" s="360"/>
    </row>
    <row r="67" spans="2:22" s="7" customFormat="1" ht="13.5" thickBot="1" x14ac:dyDescent="0.25">
      <c r="B67" s="8" t="s">
        <v>15</v>
      </c>
      <c r="C67" s="9" t="s">
        <v>37</v>
      </c>
      <c r="D67" s="47" t="s">
        <v>20</v>
      </c>
      <c r="E67" s="27" t="s">
        <v>47</v>
      </c>
      <c r="F67" s="36"/>
      <c r="G67" s="132"/>
      <c r="H67" s="241"/>
      <c r="I67" s="65" t="s">
        <v>119</v>
      </c>
      <c r="J67" s="62">
        <v>14.2</v>
      </c>
      <c r="K67" s="59" t="s">
        <v>126</v>
      </c>
      <c r="L67" s="59">
        <v>0</v>
      </c>
      <c r="M67" s="63">
        <v>0</v>
      </c>
      <c r="N67" s="62">
        <v>4.8</v>
      </c>
      <c r="O67" s="59">
        <v>4.8</v>
      </c>
      <c r="P67" s="59">
        <v>0</v>
      </c>
      <c r="Q67" s="63">
        <v>0</v>
      </c>
      <c r="R67" s="62">
        <v>4.7</v>
      </c>
      <c r="S67" s="59">
        <v>4.7</v>
      </c>
      <c r="T67" s="59">
        <v>0</v>
      </c>
      <c r="U67" s="63">
        <v>0</v>
      </c>
      <c r="V67" s="360"/>
    </row>
    <row r="68" spans="2:22" s="7" customFormat="1" ht="51" thickBot="1" x14ac:dyDescent="0.25">
      <c r="B68" s="8" t="s">
        <v>15</v>
      </c>
      <c r="C68" s="9" t="s">
        <v>37</v>
      </c>
      <c r="D68" s="47" t="s">
        <v>20</v>
      </c>
      <c r="E68" s="27" t="s">
        <v>48</v>
      </c>
      <c r="F68" s="36"/>
      <c r="G68" s="132" t="s">
        <v>194</v>
      </c>
      <c r="H68" s="241" t="s">
        <v>189</v>
      </c>
      <c r="I68" s="65" t="s">
        <v>119</v>
      </c>
      <c r="J68" s="62" t="s">
        <v>127</v>
      </c>
      <c r="K68" s="59" t="s">
        <v>127</v>
      </c>
      <c r="L68" s="59">
        <v>0</v>
      </c>
      <c r="M68" s="63">
        <v>0</v>
      </c>
      <c r="N68" s="62">
        <v>32.799999999999997</v>
      </c>
      <c r="O68" s="59">
        <v>32.799999999999997</v>
      </c>
      <c r="P68" s="59">
        <v>0</v>
      </c>
      <c r="Q68" s="63">
        <v>0</v>
      </c>
      <c r="R68" s="62">
        <v>29.9</v>
      </c>
      <c r="S68" s="59">
        <v>29.9</v>
      </c>
      <c r="T68" s="59">
        <v>0</v>
      </c>
      <c r="U68" s="63">
        <v>0</v>
      </c>
      <c r="V68" s="360"/>
    </row>
    <row r="69" spans="2:22" s="7" customFormat="1" ht="51" thickBot="1" x14ac:dyDescent="0.25">
      <c r="B69" s="8" t="s">
        <v>15</v>
      </c>
      <c r="C69" s="9" t="s">
        <v>37</v>
      </c>
      <c r="D69" s="47" t="s">
        <v>20</v>
      </c>
      <c r="E69" s="27" t="s">
        <v>49</v>
      </c>
      <c r="F69" s="36"/>
      <c r="G69" s="132" t="s">
        <v>195</v>
      </c>
      <c r="H69" s="241" t="s">
        <v>187</v>
      </c>
      <c r="I69" s="65" t="s">
        <v>119</v>
      </c>
      <c r="J69" s="62">
        <v>20</v>
      </c>
      <c r="K69" s="59">
        <v>20</v>
      </c>
      <c r="L69" s="59">
        <v>0</v>
      </c>
      <c r="M69" s="63">
        <v>0</v>
      </c>
      <c r="N69" s="62">
        <v>20</v>
      </c>
      <c r="O69" s="59">
        <v>20</v>
      </c>
      <c r="P69" s="59">
        <v>0</v>
      </c>
      <c r="Q69" s="63">
        <v>0</v>
      </c>
      <c r="R69" s="62">
        <v>19.5</v>
      </c>
      <c r="S69" s="59">
        <v>19.5</v>
      </c>
      <c r="T69" s="59">
        <v>0</v>
      </c>
      <c r="U69" s="63">
        <v>0</v>
      </c>
      <c r="V69" s="360"/>
    </row>
    <row r="70" spans="2:22" s="7" customFormat="1" ht="13.5" thickBot="1" x14ac:dyDescent="0.25">
      <c r="B70" s="8" t="s">
        <v>15</v>
      </c>
      <c r="C70" s="9" t="s">
        <v>37</v>
      </c>
      <c r="D70" s="47" t="s">
        <v>20</v>
      </c>
      <c r="E70" s="27" t="s">
        <v>50</v>
      </c>
      <c r="F70" s="36"/>
      <c r="G70" s="132"/>
      <c r="H70" s="241"/>
      <c r="I70" s="65" t="s">
        <v>119</v>
      </c>
      <c r="J70" s="62">
        <v>6</v>
      </c>
      <c r="K70" s="59">
        <v>6</v>
      </c>
      <c r="L70" s="59">
        <v>0</v>
      </c>
      <c r="M70" s="63">
        <v>0</v>
      </c>
      <c r="N70" s="62">
        <v>2.4</v>
      </c>
      <c r="O70" s="59">
        <v>2.4</v>
      </c>
      <c r="P70" s="59">
        <v>0</v>
      </c>
      <c r="Q70" s="63">
        <v>0</v>
      </c>
      <c r="R70" s="62">
        <v>2.2999999999999998</v>
      </c>
      <c r="S70" s="59">
        <v>2.2999999999999998</v>
      </c>
      <c r="T70" s="59">
        <v>0</v>
      </c>
      <c r="U70" s="63">
        <v>0</v>
      </c>
      <c r="V70" s="360"/>
    </row>
    <row r="71" spans="2:22" s="7" customFormat="1" ht="46.5" thickBot="1" x14ac:dyDescent="0.25">
      <c r="B71" s="8" t="s">
        <v>15</v>
      </c>
      <c r="C71" s="9" t="s">
        <v>37</v>
      </c>
      <c r="D71" s="47" t="s">
        <v>20</v>
      </c>
      <c r="E71" s="27" t="s">
        <v>51</v>
      </c>
      <c r="F71" s="36"/>
      <c r="G71" s="132" t="s">
        <v>196</v>
      </c>
      <c r="H71" s="241" t="s">
        <v>190</v>
      </c>
      <c r="I71" s="65" t="s">
        <v>119</v>
      </c>
      <c r="J71" s="62">
        <v>33</v>
      </c>
      <c r="K71" s="59">
        <v>33</v>
      </c>
      <c r="L71" s="59">
        <v>0</v>
      </c>
      <c r="M71" s="63">
        <v>0</v>
      </c>
      <c r="N71" s="62">
        <v>31.4</v>
      </c>
      <c r="O71" s="59">
        <v>31.4</v>
      </c>
      <c r="P71" s="59">
        <v>0</v>
      </c>
      <c r="Q71" s="63">
        <v>0</v>
      </c>
      <c r="R71" s="62">
        <v>32.9</v>
      </c>
      <c r="S71" s="59">
        <v>32.9</v>
      </c>
      <c r="T71" s="59">
        <v>0</v>
      </c>
      <c r="U71" s="63">
        <v>0</v>
      </c>
      <c r="V71" s="360"/>
    </row>
    <row r="72" spans="2:22" s="7" customFormat="1" ht="13.5" thickBot="1" x14ac:dyDescent="0.25">
      <c r="B72" s="8" t="s">
        <v>15</v>
      </c>
      <c r="C72" s="9" t="s">
        <v>37</v>
      </c>
      <c r="D72" s="118" t="s">
        <v>20</v>
      </c>
      <c r="E72" s="43" t="s">
        <v>52</v>
      </c>
      <c r="F72" s="37"/>
      <c r="G72" s="238"/>
      <c r="H72" s="237"/>
      <c r="I72" s="66" t="s">
        <v>119</v>
      </c>
      <c r="J72" s="72">
        <v>8</v>
      </c>
      <c r="K72" s="71">
        <v>8</v>
      </c>
      <c r="L72" s="71">
        <v>0</v>
      </c>
      <c r="M72" s="73">
        <v>0</v>
      </c>
      <c r="N72" s="72">
        <v>3.5</v>
      </c>
      <c r="O72" s="71">
        <v>3.5</v>
      </c>
      <c r="P72" s="71">
        <v>0</v>
      </c>
      <c r="Q72" s="73">
        <v>0</v>
      </c>
      <c r="R72" s="72">
        <v>3.4</v>
      </c>
      <c r="S72" s="71">
        <v>3.4</v>
      </c>
      <c r="T72" s="71">
        <v>0</v>
      </c>
      <c r="U72" s="73">
        <v>0</v>
      </c>
      <c r="V72" s="360"/>
    </row>
    <row r="73" spans="2:22" s="7" customFormat="1" ht="12.75" customHeight="1" thickBot="1" x14ac:dyDescent="0.25">
      <c r="B73" s="8" t="s">
        <v>15</v>
      </c>
      <c r="C73" s="90" t="s">
        <v>37</v>
      </c>
      <c r="D73" s="271" t="s">
        <v>12</v>
      </c>
      <c r="E73" s="272"/>
      <c r="F73" s="272"/>
      <c r="G73" s="272"/>
      <c r="H73" s="318"/>
      <c r="I73" s="38"/>
      <c r="J73" s="24">
        <f t="shared" ref="J73:U73" si="10">J56+J57+J58</f>
        <v>274.39999999999998</v>
      </c>
      <c r="K73" s="25">
        <f t="shared" si="10"/>
        <v>274.39999999999998</v>
      </c>
      <c r="L73" s="25">
        <f t="shared" si="10"/>
        <v>8</v>
      </c>
      <c r="M73" s="56">
        <f t="shared" si="10"/>
        <v>0</v>
      </c>
      <c r="N73" s="24">
        <f t="shared" si="10"/>
        <v>244.5</v>
      </c>
      <c r="O73" s="25">
        <f t="shared" si="10"/>
        <v>244.5</v>
      </c>
      <c r="P73" s="25">
        <f t="shared" si="10"/>
        <v>6.8</v>
      </c>
      <c r="Q73" s="56">
        <f t="shared" si="10"/>
        <v>0</v>
      </c>
      <c r="R73" s="24">
        <f t="shared" si="10"/>
        <v>227.70000000000002</v>
      </c>
      <c r="S73" s="25">
        <f t="shared" si="10"/>
        <v>227.70000000000002</v>
      </c>
      <c r="T73" s="25">
        <f t="shared" si="10"/>
        <v>6.6</v>
      </c>
      <c r="U73" s="56">
        <f t="shared" si="10"/>
        <v>0</v>
      </c>
      <c r="V73" s="360"/>
    </row>
    <row r="74" spans="2:22" s="7" customFormat="1" ht="12.75" customHeight="1" thickBot="1" x14ac:dyDescent="0.25">
      <c r="B74" s="8" t="s">
        <v>15</v>
      </c>
      <c r="C74" s="90" t="s">
        <v>53</v>
      </c>
      <c r="D74" s="305" t="s">
        <v>54</v>
      </c>
      <c r="E74" s="293"/>
      <c r="F74" s="293"/>
      <c r="G74" s="293"/>
      <c r="H74" s="293"/>
      <c r="I74" s="293"/>
      <c r="J74" s="293"/>
      <c r="K74" s="293"/>
      <c r="L74" s="293"/>
      <c r="M74" s="293"/>
      <c r="N74" s="293"/>
      <c r="O74" s="293"/>
      <c r="P74" s="293"/>
      <c r="Q74" s="293"/>
      <c r="R74" s="293"/>
      <c r="S74" s="293"/>
      <c r="T74" s="293"/>
      <c r="U74" s="294"/>
      <c r="V74" s="360"/>
    </row>
    <row r="75" spans="2:22" s="7" customFormat="1" ht="46.5" thickBot="1" x14ac:dyDescent="0.25">
      <c r="B75" s="8" t="s">
        <v>15</v>
      </c>
      <c r="C75" s="75" t="s">
        <v>53</v>
      </c>
      <c r="D75" s="114" t="s">
        <v>15</v>
      </c>
      <c r="E75" s="76" t="s">
        <v>103</v>
      </c>
      <c r="F75" s="102" t="s">
        <v>57</v>
      </c>
      <c r="G75" s="131" t="s">
        <v>138</v>
      </c>
      <c r="H75" s="107" t="s">
        <v>139</v>
      </c>
      <c r="I75" s="163" t="s">
        <v>18</v>
      </c>
      <c r="J75" s="151">
        <v>174.9</v>
      </c>
      <c r="K75" s="152">
        <v>174.9</v>
      </c>
      <c r="L75" s="152">
        <v>0</v>
      </c>
      <c r="M75" s="153">
        <v>0</v>
      </c>
      <c r="N75" s="151">
        <v>174.9</v>
      </c>
      <c r="O75" s="152">
        <v>174.9</v>
      </c>
      <c r="P75" s="152">
        <v>0</v>
      </c>
      <c r="Q75" s="153">
        <v>0</v>
      </c>
      <c r="R75" s="151">
        <v>70.099999999999994</v>
      </c>
      <c r="S75" s="152">
        <v>70.099999999999994</v>
      </c>
      <c r="T75" s="152">
        <v>0</v>
      </c>
      <c r="U75" s="153">
        <v>0</v>
      </c>
      <c r="V75" s="360"/>
    </row>
    <row r="76" spans="2:22" s="7" customFormat="1" ht="12.75" x14ac:dyDescent="0.2">
      <c r="B76" s="277" t="s">
        <v>15</v>
      </c>
      <c r="C76" s="279" t="s">
        <v>53</v>
      </c>
      <c r="D76" s="317" t="s">
        <v>19</v>
      </c>
      <c r="E76" s="319" t="s">
        <v>104</v>
      </c>
      <c r="F76" s="328" t="s">
        <v>57</v>
      </c>
      <c r="G76" s="315" t="s">
        <v>138</v>
      </c>
      <c r="H76" s="329" t="s">
        <v>139</v>
      </c>
      <c r="I76" s="154" t="s">
        <v>18</v>
      </c>
      <c r="J76" s="155">
        <v>2428.5</v>
      </c>
      <c r="K76" s="156">
        <v>2428.5</v>
      </c>
      <c r="L76" s="156">
        <v>0</v>
      </c>
      <c r="M76" s="157">
        <v>0</v>
      </c>
      <c r="N76" s="155">
        <v>1672.6</v>
      </c>
      <c r="O76" s="156">
        <v>1672.6</v>
      </c>
      <c r="P76" s="156">
        <v>0</v>
      </c>
      <c r="Q76" s="157">
        <v>0</v>
      </c>
      <c r="R76" s="155">
        <v>524.6</v>
      </c>
      <c r="S76" s="156">
        <v>524.6</v>
      </c>
      <c r="T76" s="156">
        <v>0</v>
      </c>
      <c r="U76" s="157">
        <v>0</v>
      </c>
      <c r="V76" s="360"/>
    </row>
    <row r="77" spans="2:22" s="7" customFormat="1" ht="37.5" customHeight="1" thickBot="1" x14ac:dyDescent="0.25">
      <c r="B77" s="295"/>
      <c r="C77" s="296"/>
      <c r="D77" s="298"/>
      <c r="E77" s="301"/>
      <c r="F77" s="303"/>
      <c r="G77" s="316"/>
      <c r="H77" s="330"/>
      <c r="I77" s="235" t="s">
        <v>119</v>
      </c>
      <c r="J77" s="62">
        <v>282</v>
      </c>
      <c r="K77" s="59">
        <v>282</v>
      </c>
      <c r="L77" s="59">
        <v>0</v>
      </c>
      <c r="M77" s="63">
        <v>0</v>
      </c>
      <c r="N77" s="62">
        <v>282</v>
      </c>
      <c r="O77" s="59">
        <v>282</v>
      </c>
      <c r="P77" s="59">
        <v>0</v>
      </c>
      <c r="Q77" s="63">
        <v>0</v>
      </c>
      <c r="R77" s="62">
        <v>282</v>
      </c>
      <c r="S77" s="59">
        <v>282</v>
      </c>
      <c r="T77" s="59">
        <v>0</v>
      </c>
      <c r="U77" s="63">
        <v>0</v>
      </c>
      <c r="V77" s="360"/>
    </row>
    <row r="78" spans="2:22" s="7" customFormat="1" ht="46.5" thickBot="1" x14ac:dyDescent="0.25">
      <c r="B78" s="8" t="s">
        <v>15</v>
      </c>
      <c r="C78" s="75" t="s">
        <v>53</v>
      </c>
      <c r="D78" s="47" t="s">
        <v>20</v>
      </c>
      <c r="E78" s="35" t="s">
        <v>105</v>
      </c>
      <c r="F78" s="41" t="s">
        <v>57</v>
      </c>
      <c r="G78" s="132" t="s">
        <v>138</v>
      </c>
      <c r="H78" s="96" t="s">
        <v>139</v>
      </c>
      <c r="I78" s="159" t="s">
        <v>119</v>
      </c>
      <c r="J78" s="155">
        <v>1.2</v>
      </c>
      <c r="K78" s="156">
        <v>1.2</v>
      </c>
      <c r="L78" s="156">
        <v>0</v>
      </c>
      <c r="M78" s="157">
        <v>0</v>
      </c>
      <c r="N78" s="155">
        <v>0.4</v>
      </c>
      <c r="O78" s="156">
        <v>0.4</v>
      </c>
      <c r="P78" s="156">
        <v>0</v>
      </c>
      <c r="Q78" s="157">
        <v>0</v>
      </c>
      <c r="R78" s="252">
        <v>0.3</v>
      </c>
      <c r="S78" s="253">
        <v>0.3</v>
      </c>
      <c r="T78" s="253">
        <v>0</v>
      </c>
      <c r="U78" s="254">
        <v>0</v>
      </c>
      <c r="V78" s="360"/>
    </row>
    <row r="79" spans="2:22" s="7" customFormat="1" ht="46.5" thickBot="1" x14ac:dyDescent="0.25">
      <c r="B79" s="8" t="s">
        <v>15</v>
      </c>
      <c r="C79" s="75" t="s">
        <v>53</v>
      </c>
      <c r="D79" s="47" t="s">
        <v>21</v>
      </c>
      <c r="E79" s="35" t="s">
        <v>106</v>
      </c>
      <c r="F79" s="41" t="s">
        <v>57</v>
      </c>
      <c r="G79" s="132" t="s">
        <v>138</v>
      </c>
      <c r="H79" s="96" t="s">
        <v>139</v>
      </c>
      <c r="I79" s="154" t="s">
        <v>18</v>
      </c>
      <c r="J79" s="164">
        <v>41</v>
      </c>
      <c r="K79" s="165">
        <v>41</v>
      </c>
      <c r="L79" s="165">
        <v>0</v>
      </c>
      <c r="M79" s="166">
        <v>0</v>
      </c>
      <c r="N79" s="164">
        <v>41</v>
      </c>
      <c r="O79" s="165">
        <v>41</v>
      </c>
      <c r="P79" s="165">
        <v>0</v>
      </c>
      <c r="Q79" s="166">
        <v>0</v>
      </c>
      <c r="R79" s="164">
        <v>32.200000000000003</v>
      </c>
      <c r="S79" s="165">
        <v>32.200000000000003</v>
      </c>
      <c r="T79" s="165">
        <v>0</v>
      </c>
      <c r="U79" s="166">
        <v>0</v>
      </c>
      <c r="V79" s="360"/>
    </row>
    <row r="80" spans="2:22" s="7" customFormat="1" ht="12.75" customHeight="1" thickBot="1" x14ac:dyDescent="0.25">
      <c r="B80" s="8" t="s">
        <v>15</v>
      </c>
      <c r="C80" s="9" t="s">
        <v>53</v>
      </c>
      <c r="D80" s="346" t="s">
        <v>12</v>
      </c>
      <c r="E80" s="346"/>
      <c r="F80" s="346"/>
      <c r="G80" s="346"/>
      <c r="H80" s="347"/>
      <c r="I80" s="23"/>
      <c r="J80" s="24">
        <f>J75+J76+J77+J78+J79</f>
        <v>2927.6</v>
      </c>
      <c r="K80" s="25">
        <f>K75+K76+K77+K78+K79</f>
        <v>2927.6</v>
      </c>
      <c r="L80" s="25">
        <f>L75+L76+L77+L78+L79</f>
        <v>0</v>
      </c>
      <c r="M80" s="56">
        <f>M75+M76+M77+M78+M79</f>
        <v>0</v>
      </c>
      <c r="N80" s="24">
        <f t="shared" ref="N80:U80" si="11">N75+N76+N77+N78+N79</f>
        <v>2170.9</v>
      </c>
      <c r="O80" s="25">
        <f t="shared" si="11"/>
        <v>2170.9</v>
      </c>
      <c r="P80" s="25">
        <f t="shared" si="11"/>
        <v>0</v>
      </c>
      <c r="Q80" s="56">
        <f t="shared" si="11"/>
        <v>0</v>
      </c>
      <c r="R80" s="24">
        <f t="shared" si="11"/>
        <v>909.2</v>
      </c>
      <c r="S80" s="25">
        <f t="shared" si="11"/>
        <v>909.2</v>
      </c>
      <c r="T80" s="25">
        <f t="shared" si="11"/>
        <v>0</v>
      </c>
      <c r="U80" s="56">
        <f t="shared" si="11"/>
        <v>0</v>
      </c>
      <c r="V80" s="360"/>
    </row>
    <row r="81" spans="2:22" s="7" customFormat="1" ht="12.75" customHeight="1" thickBot="1" x14ac:dyDescent="0.25">
      <c r="B81" s="8" t="s">
        <v>15</v>
      </c>
      <c r="C81" s="9" t="s">
        <v>55</v>
      </c>
      <c r="D81" s="305" t="s">
        <v>56</v>
      </c>
      <c r="E81" s="293"/>
      <c r="F81" s="293"/>
      <c r="G81" s="293"/>
      <c r="H81" s="293"/>
      <c r="I81" s="293"/>
      <c r="J81" s="293"/>
      <c r="K81" s="293"/>
      <c r="L81" s="293"/>
      <c r="M81" s="293"/>
      <c r="N81" s="293"/>
      <c r="O81" s="293"/>
      <c r="P81" s="293"/>
      <c r="Q81" s="293"/>
      <c r="R81" s="293"/>
      <c r="S81" s="293"/>
      <c r="T81" s="293"/>
      <c r="U81" s="294"/>
      <c r="V81" s="360"/>
    </row>
    <row r="82" spans="2:22" s="7" customFormat="1" ht="46.5" thickBot="1" x14ac:dyDescent="0.25">
      <c r="B82" s="8" t="s">
        <v>15</v>
      </c>
      <c r="C82" s="75" t="s">
        <v>55</v>
      </c>
      <c r="D82" s="77" t="s">
        <v>15</v>
      </c>
      <c r="E82" s="76" t="s">
        <v>107</v>
      </c>
      <c r="F82" s="102" t="s">
        <v>57</v>
      </c>
      <c r="G82" s="131" t="s">
        <v>138</v>
      </c>
      <c r="H82" s="107" t="s">
        <v>139</v>
      </c>
      <c r="I82" s="159" t="s">
        <v>119</v>
      </c>
      <c r="J82" s="167">
        <v>159.19999999999999</v>
      </c>
      <c r="K82" s="168">
        <v>159.19999999999999</v>
      </c>
      <c r="L82" s="168">
        <v>0</v>
      </c>
      <c r="M82" s="169">
        <v>0</v>
      </c>
      <c r="N82" s="167">
        <v>159.19999999999999</v>
      </c>
      <c r="O82" s="168">
        <v>159.19999999999999</v>
      </c>
      <c r="P82" s="168">
        <v>0</v>
      </c>
      <c r="Q82" s="169">
        <v>0</v>
      </c>
      <c r="R82" s="167">
        <v>143.9</v>
      </c>
      <c r="S82" s="168">
        <v>143.9</v>
      </c>
      <c r="T82" s="168">
        <v>0</v>
      </c>
      <c r="U82" s="169">
        <v>0</v>
      </c>
      <c r="V82" s="360"/>
    </row>
    <row r="83" spans="2:22" s="7" customFormat="1" ht="46.5" thickBot="1" x14ac:dyDescent="0.25">
      <c r="B83" s="10" t="s">
        <v>15</v>
      </c>
      <c r="C83" s="75" t="s">
        <v>55</v>
      </c>
      <c r="D83" s="47" t="s">
        <v>19</v>
      </c>
      <c r="E83" s="35" t="s">
        <v>108</v>
      </c>
      <c r="F83" s="41" t="s">
        <v>57</v>
      </c>
      <c r="G83" s="132" t="s">
        <v>138</v>
      </c>
      <c r="H83" s="96" t="s">
        <v>139</v>
      </c>
      <c r="I83" s="154" t="s">
        <v>119</v>
      </c>
      <c r="J83" s="155">
        <v>4.9000000000000004</v>
      </c>
      <c r="K83" s="156">
        <v>4.9000000000000004</v>
      </c>
      <c r="L83" s="156">
        <v>3.7</v>
      </c>
      <c r="M83" s="157">
        <v>0</v>
      </c>
      <c r="N83" s="155">
        <v>4.9000000000000004</v>
      </c>
      <c r="O83" s="156">
        <v>4.9000000000000004</v>
      </c>
      <c r="P83" s="156">
        <v>3.7</v>
      </c>
      <c r="Q83" s="157">
        <v>0</v>
      </c>
      <c r="R83" s="155">
        <v>4.3</v>
      </c>
      <c r="S83" s="156">
        <v>4.3</v>
      </c>
      <c r="T83" s="156">
        <v>3.3</v>
      </c>
      <c r="U83" s="157">
        <v>0</v>
      </c>
      <c r="V83" s="360"/>
    </row>
    <row r="84" spans="2:22" s="7" customFormat="1" ht="46.5" thickBot="1" x14ac:dyDescent="0.25">
      <c r="B84" s="8" t="s">
        <v>15</v>
      </c>
      <c r="C84" s="75" t="s">
        <v>55</v>
      </c>
      <c r="D84" s="47" t="s">
        <v>20</v>
      </c>
      <c r="E84" s="35" t="s">
        <v>109</v>
      </c>
      <c r="F84" s="41" t="s">
        <v>57</v>
      </c>
      <c r="G84" s="132" t="s">
        <v>138</v>
      </c>
      <c r="H84" s="96" t="s">
        <v>139</v>
      </c>
      <c r="I84" s="154" t="s">
        <v>119</v>
      </c>
      <c r="J84" s="155">
        <v>4.0999999999999996</v>
      </c>
      <c r="K84" s="156">
        <v>4.0999999999999996</v>
      </c>
      <c r="L84" s="156">
        <v>0</v>
      </c>
      <c r="M84" s="157">
        <v>0</v>
      </c>
      <c r="N84" s="155">
        <v>4.0999999999999996</v>
      </c>
      <c r="O84" s="156">
        <v>4.0999999999999996</v>
      </c>
      <c r="P84" s="156">
        <v>0</v>
      </c>
      <c r="Q84" s="157">
        <v>0</v>
      </c>
      <c r="R84" s="155">
        <v>1.3</v>
      </c>
      <c r="S84" s="156">
        <v>1.3</v>
      </c>
      <c r="T84" s="156">
        <v>0</v>
      </c>
      <c r="U84" s="157">
        <v>0</v>
      </c>
      <c r="V84" s="360"/>
    </row>
    <row r="85" spans="2:22" s="7" customFormat="1" ht="12.75" customHeight="1" thickBot="1" x14ac:dyDescent="0.25">
      <c r="B85" s="8" t="s">
        <v>15</v>
      </c>
      <c r="C85" s="91" t="s">
        <v>55</v>
      </c>
      <c r="D85" s="271" t="s">
        <v>12</v>
      </c>
      <c r="E85" s="272"/>
      <c r="F85" s="272"/>
      <c r="G85" s="272"/>
      <c r="H85" s="273"/>
      <c r="I85" s="23"/>
      <c r="J85" s="24">
        <f t="shared" ref="J85:U85" si="12">J82+J83+J84</f>
        <v>168.2</v>
      </c>
      <c r="K85" s="25">
        <f t="shared" si="12"/>
        <v>168.2</v>
      </c>
      <c r="L85" s="25">
        <f t="shared" si="12"/>
        <v>3.7</v>
      </c>
      <c r="M85" s="56">
        <f t="shared" si="12"/>
        <v>0</v>
      </c>
      <c r="N85" s="24">
        <f t="shared" si="12"/>
        <v>168.2</v>
      </c>
      <c r="O85" s="25">
        <f t="shared" si="12"/>
        <v>168.2</v>
      </c>
      <c r="P85" s="25">
        <f t="shared" si="12"/>
        <v>3.7</v>
      </c>
      <c r="Q85" s="56">
        <f t="shared" si="12"/>
        <v>0</v>
      </c>
      <c r="R85" s="24">
        <f t="shared" si="12"/>
        <v>149.50000000000003</v>
      </c>
      <c r="S85" s="25">
        <f t="shared" si="12"/>
        <v>149.50000000000003</v>
      </c>
      <c r="T85" s="25">
        <f t="shared" si="12"/>
        <v>3.3</v>
      </c>
      <c r="U85" s="56">
        <f t="shared" si="12"/>
        <v>0</v>
      </c>
      <c r="V85" s="360"/>
    </row>
    <row r="86" spans="2:22" s="7" customFormat="1" ht="12.75" customHeight="1" thickBot="1" x14ac:dyDescent="0.25">
      <c r="B86" s="8" t="s">
        <v>15</v>
      </c>
      <c r="C86" s="9" t="s">
        <v>57</v>
      </c>
      <c r="D86" s="314" t="s">
        <v>58</v>
      </c>
      <c r="E86" s="314"/>
      <c r="F86" s="314"/>
      <c r="G86" s="314"/>
      <c r="H86" s="314"/>
      <c r="I86" s="314"/>
      <c r="J86" s="314"/>
      <c r="K86" s="314"/>
      <c r="L86" s="314"/>
      <c r="M86" s="314"/>
      <c r="N86" s="314"/>
      <c r="O86" s="314"/>
      <c r="P86" s="314"/>
      <c r="Q86" s="314"/>
      <c r="R86" s="314"/>
      <c r="S86" s="314"/>
      <c r="T86" s="314"/>
      <c r="U86" s="314"/>
      <c r="V86" s="360"/>
    </row>
    <row r="87" spans="2:22" s="7" customFormat="1" ht="46.5" thickBot="1" x14ac:dyDescent="0.25">
      <c r="B87" s="10" t="s">
        <v>15</v>
      </c>
      <c r="C87" s="9" t="s">
        <v>57</v>
      </c>
      <c r="D87" s="77" t="s">
        <v>15</v>
      </c>
      <c r="E87" s="76" t="s">
        <v>59</v>
      </c>
      <c r="F87" s="243" t="s">
        <v>57</v>
      </c>
      <c r="G87" s="131" t="s">
        <v>138</v>
      </c>
      <c r="H87" s="232" t="s">
        <v>139</v>
      </c>
      <c r="I87" s="163" t="s">
        <v>123</v>
      </c>
      <c r="J87" s="151">
        <v>4165</v>
      </c>
      <c r="K87" s="152">
        <v>4165</v>
      </c>
      <c r="L87" s="152">
        <v>0</v>
      </c>
      <c r="M87" s="153">
        <v>0</v>
      </c>
      <c r="N87" s="151">
        <v>3485</v>
      </c>
      <c r="O87" s="152">
        <v>3485</v>
      </c>
      <c r="P87" s="152">
        <v>0</v>
      </c>
      <c r="Q87" s="153">
        <v>0</v>
      </c>
      <c r="R87" s="151">
        <v>3449.3</v>
      </c>
      <c r="S87" s="152">
        <v>3449.3</v>
      </c>
      <c r="T87" s="152">
        <v>0</v>
      </c>
      <c r="U87" s="153">
        <v>0</v>
      </c>
      <c r="V87" s="360"/>
    </row>
    <row r="88" spans="2:22" s="7" customFormat="1" ht="46.5" thickBot="1" x14ac:dyDescent="0.25">
      <c r="B88" s="8" t="s">
        <v>15</v>
      </c>
      <c r="C88" s="9" t="s">
        <v>57</v>
      </c>
      <c r="D88" s="47" t="s">
        <v>19</v>
      </c>
      <c r="E88" s="35" t="s">
        <v>200</v>
      </c>
      <c r="F88" s="244" t="s">
        <v>57</v>
      </c>
      <c r="G88" s="132" t="s">
        <v>138</v>
      </c>
      <c r="H88" s="242" t="s">
        <v>139</v>
      </c>
      <c r="I88" s="154" t="s">
        <v>123</v>
      </c>
      <c r="J88" s="155">
        <v>83.3</v>
      </c>
      <c r="K88" s="156">
        <v>83.3</v>
      </c>
      <c r="L88" s="156">
        <v>0</v>
      </c>
      <c r="M88" s="157">
        <v>0</v>
      </c>
      <c r="N88" s="155">
        <v>69.7</v>
      </c>
      <c r="O88" s="156">
        <v>69.7</v>
      </c>
      <c r="P88" s="156">
        <v>0</v>
      </c>
      <c r="Q88" s="157">
        <v>0</v>
      </c>
      <c r="R88" s="155">
        <v>69</v>
      </c>
      <c r="S88" s="156">
        <v>69</v>
      </c>
      <c r="T88" s="156">
        <v>32.9</v>
      </c>
      <c r="U88" s="157">
        <v>0</v>
      </c>
      <c r="V88" s="360"/>
    </row>
    <row r="89" spans="2:22" s="7" customFormat="1" ht="12.75" customHeight="1" thickBot="1" x14ac:dyDescent="0.25">
      <c r="B89" s="8" t="s">
        <v>15</v>
      </c>
      <c r="C89" s="90" t="s">
        <v>57</v>
      </c>
      <c r="D89" s="271" t="s">
        <v>12</v>
      </c>
      <c r="E89" s="272"/>
      <c r="F89" s="272"/>
      <c r="G89" s="272"/>
      <c r="H89" s="318"/>
      <c r="I89" s="23"/>
      <c r="J89" s="24">
        <f t="shared" ref="J89:U89" si="13">J87+J88</f>
        <v>4248.3</v>
      </c>
      <c r="K89" s="25">
        <f t="shared" si="13"/>
        <v>4248.3</v>
      </c>
      <c r="L89" s="25">
        <f t="shared" si="13"/>
        <v>0</v>
      </c>
      <c r="M89" s="56">
        <f t="shared" si="13"/>
        <v>0</v>
      </c>
      <c r="N89" s="24">
        <f t="shared" si="13"/>
        <v>3554.7</v>
      </c>
      <c r="O89" s="25">
        <f t="shared" si="13"/>
        <v>3554.7</v>
      </c>
      <c r="P89" s="25">
        <f t="shared" si="13"/>
        <v>0</v>
      </c>
      <c r="Q89" s="56">
        <f t="shared" si="13"/>
        <v>0</v>
      </c>
      <c r="R89" s="24">
        <f t="shared" si="13"/>
        <v>3518.3</v>
      </c>
      <c r="S89" s="25">
        <f t="shared" si="13"/>
        <v>3518.3</v>
      </c>
      <c r="T89" s="25">
        <f t="shared" si="13"/>
        <v>32.9</v>
      </c>
      <c r="U89" s="56">
        <f t="shared" si="13"/>
        <v>0</v>
      </c>
      <c r="V89" s="360"/>
    </row>
    <row r="90" spans="2:22" s="7" customFormat="1" ht="12.75" customHeight="1" thickBot="1" x14ac:dyDescent="0.25">
      <c r="B90" s="8" t="s">
        <v>15</v>
      </c>
      <c r="C90" s="9" t="s">
        <v>60</v>
      </c>
      <c r="D90" s="305" t="s">
        <v>61</v>
      </c>
      <c r="E90" s="293"/>
      <c r="F90" s="293"/>
      <c r="G90" s="293"/>
      <c r="H90" s="293"/>
      <c r="I90" s="293"/>
      <c r="J90" s="293"/>
      <c r="K90" s="293"/>
      <c r="L90" s="293"/>
      <c r="M90" s="293"/>
      <c r="N90" s="293"/>
      <c r="O90" s="293"/>
      <c r="P90" s="293"/>
      <c r="Q90" s="293"/>
      <c r="R90" s="293"/>
      <c r="S90" s="293"/>
      <c r="T90" s="293"/>
      <c r="U90" s="294"/>
      <c r="V90" s="360"/>
    </row>
    <row r="91" spans="2:22" s="7" customFormat="1" ht="46.5" thickBot="1" x14ac:dyDescent="0.25">
      <c r="B91" s="8" t="s">
        <v>15</v>
      </c>
      <c r="C91" s="75" t="s">
        <v>60</v>
      </c>
      <c r="D91" s="77" t="s">
        <v>15</v>
      </c>
      <c r="E91" s="76" t="s">
        <v>110</v>
      </c>
      <c r="F91" s="243" t="s">
        <v>57</v>
      </c>
      <c r="G91" s="131" t="s">
        <v>138</v>
      </c>
      <c r="H91" s="232" t="s">
        <v>139</v>
      </c>
      <c r="I91" s="159" t="s">
        <v>123</v>
      </c>
      <c r="J91" s="151">
        <v>941.5</v>
      </c>
      <c r="K91" s="152">
        <v>941.5</v>
      </c>
      <c r="L91" s="152">
        <v>0</v>
      </c>
      <c r="M91" s="153">
        <v>0</v>
      </c>
      <c r="N91" s="209">
        <v>838.5</v>
      </c>
      <c r="O91" s="152">
        <v>838.5</v>
      </c>
      <c r="P91" s="152">
        <v>0</v>
      </c>
      <c r="Q91" s="153">
        <v>0</v>
      </c>
      <c r="R91" s="167">
        <v>809.1</v>
      </c>
      <c r="S91" s="168">
        <v>809.1</v>
      </c>
      <c r="T91" s="168">
        <v>0</v>
      </c>
      <c r="U91" s="169">
        <v>0</v>
      </c>
      <c r="V91" s="360"/>
    </row>
    <row r="92" spans="2:22" s="7" customFormat="1" ht="46.5" thickBot="1" x14ac:dyDescent="0.25">
      <c r="B92" s="8" t="s">
        <v>15</v>
      </c>
      <c r="C92" s="136" t="s">
        <v>60</v>
      </c>
      <c r="D92" s="47" t="s">
        <v>19</v>
      </c>
      <c r="E92" s="35" t="s">
        <v>111</v>
      </c>
      <c r="F92" s="244" t="s">
        <v>57</v>
      </c>
      <c r="G92" s="132" t="s">
        <v>138</v>
      </c>
      <c r="H92" s="242" t="s">
        <v>139</v>
      </c>
      <c r="I92" s="154" t="s">
        <v>123</v>
      </c>
      <c r="J92" s="155">
        <v>30.6</v>
      </c>
      <c r="K92" s="156">
        <v>30.6</v>
      </c>
      <c r="L92" s="156">
        <v>0</v>
      </c>
      <c r="M92" s="157">
        <v>0</v>
      </c>
      <c r="N92" s="210">
        <v>27.2</v>
      </c>
      <c r="O92" s="156">
        <v>27.2</v>
      </c>
      <c r="P92" s="156">
        <v>0</v>
      </c>
      <c r="Q92" s="157">
        <v>0</v>
      </c>
      <c r="R92" s="155">
        <v>26.2</v>
      </c>
      <c r="S92" s="156">
        <v>24.4</v>
      </c>
      <c r="T92" s="156">
        <v>17.3</v>
      </c>
      <c r="U92" s="157">
        <v>1.8</v>
      </c>
      <c r="V92" s="360"/>
    </row>
    <row r="93" spans="2:22" s="7" customFormat="1" ht="12.75" customHeight="1" thickBot="1" x14ac:dyDescent="0.25">
      <c r="B93" s="8" t="s">
        <v>15</v>
      </c>
      <c r="C93" s="89" t="s">
        <v>60</v>
      </c>
      <c r="D93" s="271" t="s">
        <v>12</v>
      </c>
      <c r="E93" s="272"/>
      <c r="F93" s="272"/>
      <c r="G93" s="272"/>
      <c r="H93" s="273"/>
      <c r="I93" s="23"/>
      <c r="J93" s="24">
        <f t="shared" ref="J93:U93" si="14">J91+J92</f>
        <v>972.1</v>
      </c>
      <c r="K93" s="25">
        <f t="shared" si="14"/>
        <v>972.1</v>
      </c>
      <c r="L93" s="25">
        <f t="shared" si="14"/>
        <v>0</v>
      </c>
      <c r="M93" s="56">
        <f t="shared" si="14"/>
        <v>0</v>
      </c>
      <c r="N93" s="24">
        <f t="shared" si="14"/>
        <v>865.7</v>
      </c>
      <c r="O93" s="25">
        <f t="shared" si="14"/>
        <v>865.7</v>
      </c>
      <c r="P93" s="25">
        <f t="shared" si="14"/>
        <v>0</v>
      </c>
      <c r="Q93" s="56">
        <f t="shared" si="14"/>
        <v>0</v>
      </c>
      <c r="R93" s="24">
        <f t="shared" si="14"/>
        <v>835.30000000000007</v>
      </c>
      <c r="S93" s="25">
        <f t="shared" si="14"/>
        <v>833.5</v>
      </c>
      <c r="T93" s="25">
        <f t="shared" si="14"/>
        <v>17.3</v>
      </c>
      <c r="U93" s="56">
        <f t="shared" si="14"/>
        <v>1.8</v>
      </c>
      <c r="V93" s="360"/>
    </row>
    <row r="94" spans="2:22" s="7" customFormat="1" ht="12.75" customHeight="1" thickBot="1" x14ac:dyDescent="0.25">
      <c r="B94" s="8" t="s">
        <v>15</v>
      </c>
      <c r="C94" s="9" t="s">
        <v>62</v>
      </c>
      <c r="D94" s="305" t="s">
        <v>63</v>
      </c>
      <c r="E94" s="293"/>
      <c r="F94" s="293"/>
      <c r="G94" s="293"/>
      <c r="H94" s="293"/>
      <c r="I94" s="293"/>
      <c r="J94" s="293"/>
      <c r="K94" s="293"/>
      <c r="L94" s="293"/>
      <c r="M94" s="293"/>
      <c r="N94" s="293"/>
      <c r="O94" s="293"/>
      <c r="P94" s="293"/>
      <c r="Q94" s="293"/>
      <c r="R94" s="293"/>
      <c r="S94" s="293"/>
      <c r="T94" s="293"/>
      <c r="U94" s="294"/>
      <c r="V94" s="360"/>
    </row>
    <row r="95" spans="2:22" s="7" customFormat="1" ht="50.25" customHeight="1" thickBot="1" x14ac:dyDescent="0.25">
      <c r="B95" s="8" t="s">
        <v>15</v>
      </c>
      <c r="C95" s="75" t="s">
        <v>62</v>
      </c>
      <c r="D95" s="77" t="s">
        <v>15</v>
      </c>
      <c r="E95" s="76" t="s">
        <v>170</v>
      </c>
      <c r="F95" s="243" t="s">
        <v>57</v>
      </c>
      <c r="G95" s="131" t="s">
        <v>138</v>
      </c>
      <c r="H95" s="231" t="s">
        <v>139</v>
      </c>
      <c r="I95" s="163" t="s">
        <v>18</v>
      </c>
      <c r="J95" s="151">
        <v>8</v>
      </c>
      <c r="K95" s="152">
        <v>8</v>
      </c>
      <c r="L95" s="152">
        <v>0</v>
      </c>
      <c r="M95" s="153">
        <v>0</v>
      </c>
      <c r="N95" s="151">
        <v>8</v>
      </c>
      <c r="O95" s="152">
        <v>8</v>
      </c>
      <c r="P95" s="152">
        <v>0</v>
      </c>
      <c r="Q95" s="153">
        <v>0</v>
      </c>
      <c r="R95" s="151">
        <v>5.9</v>
      </c>
      <c r="S95" s="152">
        <v>5.9</v>
      </c>
      <c r="T95" s="152">
        <v>0</v>
      </c>
      <c r="U95" s="153">
        <v>0</v>
      </c>
      <c r="V95" s="360"/>
    </row>
    <row r="96" spans="2:22" s="7" customFormat="1" ht="12.75" customHeight="1" thickBot="1" x14ac:dyDescent="0.25">
      <c r="B96" s="8" t="s">
        <v>15</v>
      </c>
      <c r="C96" s="90" t="s">
        <v>62</v>
      </c>
      <c r="D96" s="271" t="s">
        <v>12</v>
      </c>
      <c r="E96" s="272"/>
      <c r="F96" s="272"/>
      <c r="G96" s="272"/>
      <c r="H96" s="318"/>
      <c r="I96" s="23"/>
      <c r="J96" s="24">
        <f t="shared" ref="J96:U96" si="15">J95</f>
        <v>8</v>
      </c>
      <c r="K96" s="25">
        <f t="shared" si="15"/>
        <v>8</v>
      </c>
      <c r="L96" s="25">
        <f t="shared" si="15"/>
        <v>0</v>
      </c>
      <c r="M96" s="56">
        <f t="shared" si="15"/>
        <v>0</v>
      </c>
      <c r="N96" s="24">
        <f t="shared" si="15"/>
        <v>8</v>
      </c>
      <c r="O96" s="25">
        <f t="shared" si="15"/>
        <v>8</v>
      </c>
      <c r="P96" s="25">
        <f t="shared" si="15"/>
        <v>0</v>
      </c>
      <c r="Q96" s="56">
        <f t="shared" si="15"/>
        <v>0</v>
      </c>
      <c r="R96" s="24">
        <f t="shared" si="15"/>
        <v>5.9</v>
      </c>
      <c r="S96" s="25">
        <f t="shared" si="15"/>
        <v>5.9</v>
      </c>
      <c r="T96" s="25">
        <f t="shared" si="15"/>
        <v>0</v>
      </c>
      <c r="U96" s="56">
        <f t="shared" si="15"/>
        <v>0</v>
      </c>
      <c r="V96" s="360"/>
    </row>
    <row r="97" spans="2:22" s="7" customFormat="1" ht="14.25" customHeight="1" thickBot="1" x14ac:dyDescent="0.25">
      <c r="B97" s="8" t="s">
        <v>15</v>
      </c>
      <c r="C97" s="9" t="s">
        <v>64</v>
      </c>
      <c r="D97" s="305" t="s">
        <v>65</v>
      </c>
      <c r="E97" s="293"/>
      <c r="F97" s="293"/>
      <c r="G97" s="293"/>
      <c r="H97" s="293"/>
      <c r="I97" s="293"/>
      <c r="J97" s="293"/>
      <c r="K97" s="293"/>
      <c r="L97" s="293"/>
      <c r="M97" s="293"/>
      <c r="N97" s="293"/>
      <c r="O97" s="293"/>
      <c r="P97" s="293"/>
      <c r="Q97" s="293"/>
      <c r="R97" s="293"/>
      <c r="S97" s="293"/>
      <c r="T97" s="293"/>
      <c r="U97" s="294"/>
      <c r="V97" s="360"/>
    </row>
    <row r="98" spans="2:22" s="7" customFormat="1" ht="46.5" thickBot="1" x14ac:dyDescent="0.25">
      <c r="B98" s="8" t="s">
        <v>15</v>
      </c>
      <c r="C98" s="75" t="s">
        <v>64</v>
      </c>
      <c r="D98" s="77" t="s">
        <v>15</v>
      </c>
      <c r="E98" s="76" t="s">
        <v>66</v>
      </c>
      <c r="F98" s="243" t="s">
        <v>57</v>
      </c>
      <c r="G98" s="131" t="s">
        <v>138</v>
      </c>
      <c r="H98" s="232" t="s">
        <v>139</v>
      </c>
      <c r="I98" s="159" t="s">
        <v>18</v>
      </c>
      <c r="J98" s="167">
        <v>300</v>
      </c>
      <c r="K98" s="168">
        <v>300</v>
      </c>
      <c r="L98" s="168">
        <v>0</v>
      </c>
      <c r="M98" s="169">
        <v>0</v>
      </c>
      <c r="N98" s="167">
        <v>300</v>
      </c>
      <c r="O98" s="168">
        <v>300</v>
      </c>
      <c r="P98" s="168">
        <v>0</v>
      </c>
      <c r="Q98" s="169">
        <v>0</v>
      </c>
      <c r="R98" s="167">
        <v>308.60000000000002</v>
      </c>
      <c r="S98" s="168">
        <v>308.60000000000002</v>
      </c>
      <c r="T98" s="168">
        <v>0</v>
      </c>
      <c r="U98" s="169">
        <v>0</v>
      </c>
      <c r="V98" s="360"/>
    </row>
    <row r="99" spans="2:22" s="7" customFormat="1" ht="45.75" x14ac:dyDescent="0.2">
      <c r="B99" s="261" t="s">
        <v>15</v>
      </c>
      <c r="C99" s="136" t="s">
        <v>64</v>
      </c>
      <c r="D99" s="47" t="s">
        <v>19</v>
      </c>
      <c r="E99" s="35" t="s">
        <v>112</v>
      </c>
      <c r="F99" s="244" t="s">
        <v>57</v>
      </c>
      <c r="G99" s="132" t="s">
        <v>138</v>
      </c>
      <c r="H99" s="242" t="s">
        <v>139</v>
      </c>
      <c r="I99" s="154" t="s">
        <v>123</v>
      </c>
      <c r="J99" s="155">
        <v>8.9</v>
      </c>
      <c r="K99" s="156">
        <v>8.9</v>
      </c>
      <c r="L99" s="156">
        <v>0</v>
      </c>
      <c r="M99" s="157">
        <v>0</v>
      </c>
      <c r="N99" s="155">
        <v>9.1999999999999993</v>
      </c>
      <c r="O99" s="156">
        <v>9.1999999999999993</v>
      </c>
      <c r="P99" s="156">
        <v>0</v>
      </c>
      <c r="Q99" s="157">
        <v>0</v>
      </c>
      <c r="R99" s="155">
        <v>9.1999999999999993</v>
      </c>
      <c r="S99" s="156">
        <v>9.1999999999999993</v>
      </c>
      <c r="T99" s="156">
        <v>0</v>
      </c>
      <c r="U99" s="157">
        <v>0</v>
      </c>
      <c r="V99" s="360"/>
    </row>
    <row r="100" spans="2:22" s="7" customFormat="1" ht="46.5" thickBot="1" x14ac:dyDescent="0.25">
      <c r="B100" s="116" t="s">
        <v>15</v>
      </c>
      <c r="C100" s="108" t="s">
        <v>64</v>
      </c>
      <c r="D100" s="77" t="s">
        <v>20</v>
      </c>
      <c r="E100" s="76" t="s">
        <v>113</v>
      </c>
      <c r="F100" s="243" t="s">
        <v>57</v>
      </c>
      <c r="G100" s="131" t="s">
        <v>138</v>
      </c>
      <c r="H100" s="232" t="s">
        <v>139</v>
      </c>
      <c r="I100" s="159" t="s">
        <v>123</v>
      </c>
      <c r="J100" s="167">
        <v>0.1</v>
      </c>
      <c r="K100" s="168">
        <v>0.1</v>
      </c>
      <c r="L100" s="168">
        <v>0</v>
      </c>
      <c r="M100" s="169">
        <v>0</v>
      </c>
      <c r="N100" s="167">
        <v>0.1</v>
      </c>
      <c r="O100" s="168">
        <v>0.1</v>
      </c>
      <c r="P100" s="168">
        <v>0</v>
      </c>
      <c r="Q100" s="169">
        <v>0</v>
      </c>
      <c r="R100" s="167">
        <v>0.1</v>
      </c>
      <c r="S100" s="168">
        <v>0.1</v>
      </c>
      <c r="T100" s="168">
        <v>0</v>
      </c>
      <c r="U100" s="169">
        <v>0</v>
      </c>
      <c r="V100" s="360"/>
    </row>
    <row r="101" spans="2:22" s="7" customFormat="1" ht="12.75" customHeight="1" thickBot="1" x14ac:dyDescent="0.25">
      <c r="B101" s="8" t="s">
        <v>15</v>
      </c>
      <c r="C101" s="90" t="s">
        <v>64</v>
      </c>
      <c r="D101" s="391" t="s">
        <v>12</v>
      </c>
      <c r="E101" s="392"/>
      <c r="F101" s="392"/>
      <c r="G101" s="392"/>
      <c r="H101" s="393"/>
      <c r="I101" s="23"/>
      <c r="J101" s="24">
        <f t="shared" ref="J101:U101" si="16">J98+J99+J100</f>
        <v>309</v>
      </c>
      <c r="K101" s="25">
        <f t="shared" si="16"/>
        <v>309</v>
      </c>
      <c r="L101" s="25">
        <f t="shared" si="16"/>
        <v>0</v>
      </c>
      <c r="M101" s="56">
        <f t="shared" si="16"/>
        <v>0</v>
      </c>
      <c r="N101" s="24">
        <f t="shared" si="16"/>
        <v>309.3</v>
      </c>
      <c r="O101" s="25">
        <f t="shared" si="16"/>
        <v>309.3</v>
      </c>
      <c r="P101" s="25">
        <f t="shared" si="16"/>
        <v>0</v>
      </c>
      <c r="Q101" s="56">
        <f t="shared" si="16"/>
        <v>0</v>
      </c>
      <c r="R101" s="24">
        <f t="shared" si="16"/>
        <v>317.90000000000003</v>
      </c>
      <c r="S101" s="25">
        <f t="shared" si="16"/>
        <v>317.90000000000003</v>
      </c>
      <c r="T101" s="25">
        <f t="shared" si="16"/>
        <v>0</v>
      </c>
      <c r="U101" s="56">
        <f t="shared" si="16"/>
        <v>0</v>
      </c>
      <c r="V101" s="360"/>
    </row>
    <row r="102" spans="2:22" s="7" customFormat="1" ht="12.75" customHeight="1" thickBot="1" x14ac:dyDescent="0.25">
      <c r="B102" s="8" t="s">
        <v>15</v>
      </c>
      <c r="C102" s="9" t="s">
        <v>67</v>
      </c>
      <c r="D102" s="305" t="s">
        <v>68</v>
      </c>
      <c r="E102" s="293"/>
      <c r="F102" s="293"/>
      <c r="G102" s="293"/>
      <c r="H102" s="293"/>
      <c r="I102" s="293"/>
      <c r="J102" s="293"/>
      <c r="K102" s="293"/>
      <c r="L102" s="293"/>
      <c r="M102" s="293"/>
      <c r="N102" s="293"/>
      <c r="O102" s="293"/>
      <c r="P102" s="293"/>
      <c r="Q102" s="293"/>
      <c r="R102" s="293"/>
      <c r="S102" s="293"/>
      <c r="T102" s="293"/>
      <c r="U102" s="294"/>
      <c r="V102" s="360"/>
    </row>
    <row r="103" spans="2:22" s="7" customFormat="1" ht="46.5" thickBot="1" x14ac:dyDescent="0.25">
      <c r="B103" s="8" t="s">
        <v>15</v>
      </c>
      <c r="C103" s="9" t="s">
        <v>67</v>
      </c>
      <c r="D103" s="113" t="s">
        <v>15</v>
      </c>
      <c r="E103" s="119" t="s">
        <v>69</v>
      </c>
      <c r="F103" s="246" t="s">
        <v>57</v>
      </c>
      <c r="G103" s="104" t="s">
        <v>138</v>
      </c>
      <c r="H103" s="245" t="s">
        <v>139</v>
      </c>
      <c r="I103" s="163" t="s">
        <v>18</v>
      </c>
      <c r="J103" s="151">
        <v>4</v>
      </c>
      <c r="K103" s="152">
        <v>4</v>
      </c>
      <c r="L103" s="152">
        <v>0</v>
      </c>
      <c r="M103" s="153">
        <v>0</v>
      </c>
      <c r="N103" s="151">
        <v>4</v>
      </c>
      <c r="O103" s="152">
        <v>4</v>
      </c>
      <c r="P103" s="152">
        <v>0</v>
      </c>
      <c r="Q103" s="153">
        <v>0</v>
      </c>
      <c r="R103" s="151">
        <v>0.9</v>
      </c>
      <c r="S103" s="152">
        <v>0.9</v>
      </c>
      <c r="T103" s="152">
        <v>0</v>
      </c>
      <c r="U103" s="153">
        <v>0</v>
      </c>
      <c r="V103" s="360"/>
    </row>
    <row r="104" spans="2:22" s="7" customFormat="1" ht="13.5" thickBot="1" x14ac:dyDescent="0.25">
      <c r="B104" s="8" t="s">
        <v>15</v>
      </c>
      <c r="C104" s="90" t="s">
        <v>67</v>
      </c>
      <c r="D104" s="271" t="s">
        <v>12</v>
      </c>
      <c r="E104" s="272"/>
      <c r="F104" s="272"/>
      <c r="G104" s="272"/>
      <c r="H104" s="273"/>
      <c r="I104" s="23"/>
      <c r="J104" s="24">
        <f t="shared" ref="J104:U104" si="17">J103</f>
        <v>4</v>
      </c>
      <c r="K104" s="25">
        <f t="shared" si="17"/>
        <v>4</v>
      </c>
      <c r="L104" s="25">
        <f t="shared" si="17"/>
        <v>0</v>
      </c>
      <c r="M104" s="56">
        <f t="shared" si="17"/>
        <v>0</v>
      </c>
      <c r="N104" s="24">
        <f t="shared" si="17"/>
        <v>4</v>
      </c>
      <c r="O104" s="25">
        <f t="shared" si="17"/>
        <v>4</v>
      </c>
      <c r="P104" s="25">
        <f t="shared" si="17"/>
        <v>0</v>
      </c>
      <c r="Q104" s="56">
        <f t="shared" si="17"/>
        <v>0</v>
      </c>
      <c r="R104" s="24">
        <f t="shared" si="17"/>
        <v>0.9</v>
      </c>
      <c r="S104" s="25">
        <f t="shared" si="17"/>
        <v>0.9</v>
      </c>
      <c r="T104" s="25">
        <f t="shared" si="17"/>
        <v>0</v>
      </c>
      <c r="U104" s="56">
        <f t="shared" si="17"/>
        <v>0</v>
      </c>
      <c r="V104" s="360"/>
    </row>
    <row r="105" spans="2:22" s="7" customFormat="1" ht="13.5" thickBot="1" x14ac:dyDescent="0.25">
      <c r="B105" s="8" t="s">
        <v>15</v>
      </c>
      <c r="C105" s="9" t="s">
        <v>70</v>
      </c>
      <c r="D105" s="305" t="s">
        <v>71</v>
      </c>
      <c r="E105" s="293"/>
      <c r="F105" s="293"/>
      <c r="G105" s="293"/>
      <c r="H105" s="293"/>
      <c r="I105" s="293"/>
      <c r="J105" s="293"/>
      <c r="K105" s="293"/>
      <c r="L105" s="293"/>
      <c r="M105" s="293"/>
      <c r="N105" s="293"/>
      <c r="O105" s="293"/>
      <c r="P105" s="293"/>
      <c r="Q105" s="293"/>
      <c r="R105" s="293"/>
      <c r="S105" s="293"/>
      <c r="T105" s="293"/>
      <c r="U105" s="294"/>
      <c r="V105" s="360"/>
    </row>
    <row r="106" spans="2:22" s="7" customFormat="1" ht="46.5" thickBot="1" x14ac:dyDescent="0.25">
      <c r="B106" s="8" t="s">
        <v>15</v>
      </c>
      <c r="C106" s="75" t="s">
        <v>70</v>
      </c>
      <c r="D106" s="117" t="s">
        <v>15</v>
      </c>
      <c r="E106" s="119" t="s">
        <v>116</v>
      </c>
      <c r="F106" s="102" t="s">
        <v>57</v>
      </c>
      <c r="G106" s="105" t="s">
        <v>138</v>
      </c>
      <c r="H106" s="107" t="s">
        <v>139</v>
      </c>
      <c r="I106" s="163" t="s">
        <v>18</v>
      </c>
      <c r="J106" s="167">
        <v>122.6</v>
      </c>
      <c r="K106" s="168">
        <v>122.6</v>
      </c>
      <c r="L106" s="168">
        <v>86.5</v>
      </c>
      <c r="M106" s="169">
        <v>0</v>
      </c>
      <c r="N106" s="167">
        <v>122.6</v>
      </c>
      <c r="O106" s="168">
        <v>122.6</v>
      </c>
      <c r="P106" s="168">
        <v>86.5</v>
      </c>
      <c r="Q106" s="169">
        <v>0</v>
      </c>
      <c r="R106" s="255">
        <v>101.4</v>
      </c>
      <c r="S106" s="168">
        <v>101.4</v>
      </c>
      <c r="T106" s="168">
        <v>72.2</v>
      </c>
      <c r="U106" s="169">
        <v>0</v>
      </c>
      <c r="V106" s="360"/>
    </row>
    <row r="107" spans="2:22" s="7" customFormat="1" ht="13.5" thickBot="1" x14ac:dyDescent="0.25">
      <c r="B107" s="8" t="s">
        <v>15</v>
      </c>
      <c r="C107" s="90" t="s">
        <v>70</v>
      </c>
      <c r="D107" s="271" t="s">
        <v>12</v>
      </c>
      <c r="E107" s="272"/>
      <c r="F107" s="272"/>
      <c r="G107" s="272"/>
      <c r="H107" s="318"/>
      <c r="I107" s="23"/>
      <c r="J107" s="24">
        <f t="shared" ref="J107:U107" si="18">J106</f>
        <v>122.6</v>
      </c>
      <c r="K107" s="25">
        <f t="shared" si="18"/>
        <v>122.6</v>
      </c>
      <c r="L107" s="25">
        <f t="shared" si="18"/>
        <v>86.5</v>
      </c>
      <c r="M107" s="56">
        <f t="shared" si="18"/>
        <v>0</v>
      </c>
      <c r="N107" s="24">
        <f t="shared" si="18"/>
        <v>122.6</v>
      </c>
      <c r="O107" s="25">
        <f t="shared" si="18"/>
        <v>122.6</v>
      </c>
      <c r="P107" s="25">
        <f t="shared" si="18"/>
        <v>86.5</v>
      </c>
      <c r="Q107" s="56">
        <f t="shared" si="18"/>
        <v>0</v>
      </c>
      <c r="R107" s="24">
        <f t="shared" si="18"/>
        <v>101.4</v>
      </c>
      <c r="S107" s="25">
        <f t="shared" si="18"/>
        <v>101.4</v>
      </c>
      <c r="T107" s="25">
        <f t="shared" si="18"/>
        <v>72.2</v>
      </c>
      <c r="U107" s="56">
        <f t="shared" si="18"/>
        <v>0</v>
      </c>
      <c r="V107" s="360"/>
    </row>
    <row r="108" spans="2:22" s="7" customFormat="1" ht="13.5" thickBot="1" x14ac:dyDescent="0.25">
      <c r="B108" s="8" t="s">
        <v>15</v>
      </c>
      <c r="C108" s="9" t="s">
        <v>72</v>
      </c>
      <c r="D108" s="294" t="s">
        <v>135</v>
      </c>
      <c r="E108" s="314"/>
      <c r="F108" s="314"/>
      <c r="G108" s="314"/>
      <c r="H108" s="314"/>
      <c r="I108" s="314"/>
      <c r="J108" s="314"/>
      <c r="K108" s="314"/>
      <c r="L108" s="314"/>
      <c r="M108" s="314"/>
      <c r="N108" s="314"/>
      <c r="O108" s="314"/>
      <c r="P108" s="314"/>
      <c r="Q108" s="314"/>
      <c r="R108" s="314"/>
      <c r="S108" s="314"/>
      <c r="T108" s="314"/>
      <c r="U108" s="314"/>
      <c r="V108" s="360"/>
    </row>
    <row r="109" spans="2:22" s="7" customFormat="1" ht="32.25" customHeight="1" thickBot="1" x14ac:dyDescent="0.25">
      <c r="B109" s="8" t="s">
        <v>15</v>
      </c>
      <c r="C109" s="9" t="s">
        <v>72</v>
      </c>
      <c r="D109" s="77" t="s">
        <v>15</v>
      </c>
      <c r="E109" s="78" t="s">
        <v>73</v>
      </c>
      <c r="F109" s="331" t="s">
        <v>57</v>
      </c>
      <c r="G109" s="372"/>
      <c r="H109" s="399"/>
      <c r="I109" s="160"/>
      <c r="J109" s="143">
        <f t="shared" ref="J109:Q109" si="19">J110+J111</f>
        <v>6.2</v>
      </c>
      <c r="K109" s="144">
        <f t="shared" si="19"/>
        <v>6.2</v>
      </c>
      <c r="L109" s="144">
        <f t="shared" si="19"/>
        <v>4.8</v>
      </c>
      <c r="M109" s="145">
        <f t="shared" si="19"/>
        <v>0</v>
      </c>
      <c r="N109" s="143">
        <f t="shared" si="19"/>
        <v>6.2</v>
      </c>
      <c r="O109" s="144">
        <f t="shared" si="19"/>
        <v>6.2</v>
      </c>
      <c r="P109" s="144">
        <f t="shared" si="19"/>
        <v>4.8</v>
      </c>
      <c r="Q109" s="145">
        <f t="shared" si="19"/>
        <v>0</v>
      </c>
      <c r="R109" s="143">
        <f>R110+R111</f>
        <v>4.2</v>
      </c>
      <c r="S109" s="144">
        <f>S110+S111</f>
        <v>4.2</v>
      </c>
      <c r="T109" s="144">
        <f>T110+T111</f>
        <v>3.2</v>
      </c>
      <c r="U109" s="145">
        <f>U110+U111</f>
        <v>0</v>
      </c>
      <c r="V109" s="360"/>
    </row>
    <row r="110" spans="2:22" s="7" customFormat="1" ht="26.25" thickBot="1" x14ac:dyDescent="0.25">
      <c r="B110" s="8" t="s">
        <v>15</v>
      </c>
      <c r="C110" s="9" t="s">
        <v>72</v>
      </c>
      <c r="D110" s="47" t="s">
        <v>15</v>
      </c>
      <c r="E110" s="35" t="s">
        <v>198</v>
      </c>
      <c r="F110" s="332"/>
      <c r="G110" s="373"/>
      <c r="H110" s="400"/>
      <c r="I110" s="65" t="s">
        <v>18</v>
      </c>
      <c r="J110" s="62" t="s">
        <v>128</v>
      </c>
      <c r="K110" s="59" t="s">
        <v>128</v>
      </c>
      <c r="L110" s="59" t="s">
        <v>125</v>
      </c>
      <c r="M110" s="63">
        <v>0</v>
      </c>
      <c r="N110" s="62" t="s">
        <v>128</v>
      </c>
      <c r="O110" s="59" t="s">
        <v>128</v>
      </c>
      <c r="P110" s="59" t="s">
        <v>125</v>
      </c>
      <c r="Q110" s="63">
        <v>0</v>
      </c>
      <c r="R110" s="62">
        <v>2.1</v>
      </c>
      <c r="S110" s="59" t="s">
        <v>161</v>
      </c>
      <c r="T110" s="59" t="s">
        <v>162</v>
      </c>
      <c r="U110" s="63">
        <v>0</v>
      </c>
      <c r="V110" s="360"/>
    </row>
    <row r="111" spans="2:22" s="7" customFormat="1" ht="26.25" thickBot="1" x14ac:dyDescent="0.25">
      <c r="B111" s="8" t="s">
        <v>15</v>
      </c>
      <c r="C111" s="9" t="s">
        <v>72</v>
      </c>
      <c r="D111" s="47" t="s">
        <v>15</v>
      </c>
      <c r="E111" s="35" t="s">
        <v>199</v>
      </c>
      <c r="F111" s="332"/>
      <c r="G111" s="373"/>
      <c r="H111" s="400"/>
      <c r="I111" s="65" t="s">
        <v>18</v>
      </c>
      <c r="J111" s="62" t="s">
        <v>128</v>
      </c>
      <c r="K111" s="59" t="s">
        <v>128</v>
      </c>
      <c r="L111" s="59" t="s">
        <v>125</v>
      </c>
      <c r="M111" s="63">
        <v>0</v>
      </c>
      <c r="N111" s="62" t="s">
        <v>128</v>
      </c>
      <c r="O111" s="59" t="s">
        <v>128</v>
      </c>
      <c r="P111" s="59" t="s">
        <v>125</v>
      </c>
      <c r="Q111" s="63">
        <v>0</v>
      </c>
      <c r="R111" s="257" t="s">
        <v>161</v>
      </c>
      <c r="S111" s="41" t="s">
        <v>161</v>
      </c>
      <c r="T111" s="41" t="s">
        <v>162</v>
      </c>
      <c r="U111" s="258" t="s">
        <v>163</v>
      </c>
      <c r="V111" s="360"/>
    </row>
    <row r="112" spans="2:22" s="7" customFormat="1" ht="21.75" customHeight="1" thickBot="1" x14ac:dyDescent="0.25">
      <c r="B112" s="8" t="s">
        <v>15</v>
      </c>
      <c r="C112" s="9" t="s">
        <v>72</v>
      </c>
      <c r="D112" s="47" t="s">
        <v>19</v>
      </c>
      <c r="E112" s="82" t="s">
        <v>74</v>
      </c>
      <c r="F112" s="332" t="s">
        <v>57</v>
      </c>
      <c r="G112" s="239"/>
      <c r="H112" s="240"/>
      <c r="I112" s="146"/>
      <c r="J112" s="147" t="str">
        <f>J113</f>
        <v>3,1</v>
      </c>
      <c r="K112" s="148" t="str">
        <f>K113</f>
        <v>3,1</v>
      </c>
      <c r="L112" s="148" t="str">
        <f>L113</f>
        <v>2,4</v>
      </c>
      <c r="M112" s="149">
        <f>M113</f>
        <v>0</v>
      </c>
      <c r="N112" s="147">
        <f t="shared" ref="N112:U112" si="20">N113+N114+N115</f>
        <v>5.0999999999999996</v>
      </c>
      <c r="O112" s="148">
        <f t="shared" si="20"/>
        <v>5.0999999999999996</v>
      </c>
      <c r="P112" s="148">
        <f t="shared" si="20"/>
        <v>4</v>
      </c>
      <c r="Q112" s="149">
        <f t="shared" si="20"/>
        <v>0</v>
      </c>
      <c r="R112" s="147">
        <f t="shared" si="20"/>
        <v>4.9000000000000004</v>
      </c>
      <c r="S112" s="148">
        <f t="shared" si="20"/>
        <v>4.9000000000000004</v>
      </c>
      <c r="T112" s="148">
        <f t="shared" si="20"/>
        <v>3.8</v>
      </c>
      <c r="U112" s="149">
        <f t="shared" si="20"/>
        <v>0</v>
      </c>
      <c r="V112" s="360"/>
    </row>
    <row r="113" spans="2:22" s="7" customFormat="1" ht="51" thickBot="1" x14ac:dyDescent="0.25">
      <c r="B113" s="8" t="s">
        <v>15</v>
      </c>
      <c r="C113" s="9" t="s">
        <v>72</v>
      </c>
      <c r="D113" s="55" t="s">
        <v>19</v>
      </c>
      <c r="E113" s="79" t="s">
        <v>75</v>
      </c>
      <c r="F113" s="332"/>
      <c r="G113" s="94" t="s">
        <v>193</v>
      </c>
      <c r="H113" s="247" t="s">
        <v>188</v>
      </c>
      <c r="I113" s="74" t="s">
        <v>18</v>
      </c>
      <c r="J113" s="62" t="s">
        <v>128</v>
      </c>
      <c r="K113" s="59" t="s">
        <v>128</v>
      </c>
      <c r="L113" s="59" t="s">
        <v>125</v>
      </c>
      <c r="M113" s="63">
        <v>0</v>
      </c>
      <c r="N113" s="62">
        <v>1</v>
      </c>
      <c r="O113" s="59">
        <v>1</v>
      </c>
      <c r="P113" s="59">
        <v>0.8</v>
      </c>
      <c r="Q113" s="63">
        <v>0</v>
      </c>
      <c r="R113" s="62">
        <v>2.9</v>
      </c>
      <c r="S113" s="59">
        <v>2.9</v>
      </c>
      <c r="T113" s="59">
        <v>2.2000000000000002</v>
      </c>
      <c r="U113" s="63">
        <v>0</v>
      </c>
      <c r="V113" s="360"/>
    </row>
    <row r="114" spans="2:22" s="7" customFormat="1" ht="46.5" thickBot="1" x14ac:dyDescent="0.25">
      <c r="B114" s="8" t="s">
        <v>15</v>
      </c>
      <c r="C114" s="75" t="s">
        <v>72</v>
      </c>
      <c r="D114" s="55" t="s">
        <v>19</v>
      </c>
      <c r="E114" s="35" t="s">
        <v>201</v>
      </c>
      <c r="F114" s="41" t="s">
        <v>57</v>
      </c>
      <c r="G114" s="94" t="s">
        <v>191</v>
      </c>
      <c r="H114" s="242" t="s">
        <v>185</v>
      </c>
      <c r="I114" s="74" t="s">
        <v>18</v>
      </c>
      <c r="J114" s="62"/>
      <c r="K114" s="59"/>
      <c r="L114" s="59"/>
      <c r="M114" s="63"/>
      <c r="N114" s="62">
        <v>1</v>
      </c>
      <c r="O114" s="59">
        <v>1</v>
      </c>
      <c r="P114" s="59">
        <v>0.8</v>
      </c>
      <c r="Q114" s="63">
        <v>0</v>
      </c>
      <c r="R114" s="62">
        <v>1</v>
      </c>
      <c r="S114" s="59">
        <v>1</v>
      </c>
      <c r="T114" s="59">
        <v>0.8</v>
      </c>
      <c r="U114" s="63">
        <v>0</v>
      </c>
      <c r="V114" s="360"/>
    </row>
    <row r="115" spans="2:22" s="7" customFormat="1" ht="45.75" customHeight="1" thickBot="1" x14ac:dyDescent="0.25">
      <c r="B115" s="8" t="s">
        <v>15</v>
      </c>
      <c r="C115" s="9" t="s">
        <v>72</v>
      </c>
      <c r="D115" s="81" t="s">
        <v>19</v>
      </c>
      <c r="E115" s="80" t="s">
        <v>202</v>
      </c>
      <c r="F115" s="95" t="s">
        <v>57</v>
      </c>
      <c r="G115" s="213" t="s">
        <v>192</v>
      </c>
      <c r="H115" s="248" t="s">
        <v>186</v>
      </c>
      <c r="I115" s="70" t="s">
        <v>18</v>
      </c>
      <c r="J115" s="67"/>
      <c r="K115" s="68"/>
      <c r="L115" s="68"/>
      <c r="M115" s="69"/>
      <c r="N115" s="67">
        <v>3.1</v>
      </c>
      <c r="O115" s="68">
        <v>3.1</v>
      </c>
      <c r="P115" s="68">
        <v>2.4</v>
      </c>
      <c r="Q115" s="69">
        <v>0</v>
      </c>
      <c r="R115" s="67">
        <v>1</v>
      </c>
      <c r="S115" s="68">
        <v>1</v>
      </c>
      <c r="T115" s="68">
        <v>0.8</v>
      </c>
      <c r="U115" s="69">
        <v>0</v>
      </c>
      <c r="V115" s="360"/>
    </row>
    <row r="116" spans="2:22" s="7" customFormat="1" ht="13.5" thickBot="1" x14ac:dyDescent="0.25">
      <c r="B116" s="8" t="s">
        <v>15</v>
      </c>
      <c r="C116" s="91" t="s">
        <v>72</v>
      </c>
      <c r="D116" s="346" t="s">
        <v>12</v>
      </c>
      <c r="E116" s="346"/>
      <c r="F116" s="346"/>
      <c r="G116" s="346"/>
      <c r="H116" s="346"/>
      <c r="I116" s="23"/>
      <c r="J116" s="24">
        <f t="shared" ref="J116:U116" si="21">J109+J112</f>
        <v>9.3000000000000007</v>
      </c>
      <c r="K116" s="25">
        <f t="shared" si="21"/>
        <v>9.3000000000000007</v>
      </c>
      <c r="L116" s="25">
        <f t="shared" si="21"/>
        <v>7.1999999999999993</v>
      </c>
      <c r="M116" s="56">
        <f t="shared" si="21"/>
        <v>0</v>
      </c>
      <c r="N116" s="24">
        <f t="shared" si="21"/>
        <v>11.3</v>
      </c>
      <c r="O116" s="25">
        <f t="shared" si="21"/>
        <v>11.3</v>
      </c>
      <c r="P116" s="25">
        <f t="shared" si="21"/>
        <v>8.8000000000000007</v>
      </c>
      <c r="Q116" s="56">
        <f t="shared" si="21"/>
        <v>0</v>
      </c>
      <c r="R116" s="24">
        <f t="shared" si="21"/>
        <v>9.1000000000000014</v>
      </c>
      <c r="S116" s="25">
        <f t="shared" si="21"/>
        <v>9.1000000000000014</v>
      </c>
      <c r="T116" s="25">
        <f t="shared" si="21"/>
        <v>7</v>
      </c>
      <c r="U116" s="56">
        <f t="shared" si="21"/>
        <v>0</v>
      </c>
      <c r="V116" s="360"/>
    </row>
    <row r="117" spans="2:22" s="7" customFormat="1" ht="13.5" thickBot="1" x14ac:dyDescent="0.25">
      <c r="B117" s="8" t="s">
        <v>15</v>
      </c>
      <c r="C117" s="9" t="s">
        <v>76</v>
      </c>
      <c r="D117" s="314" t="s">
        <v>77</v>
      </c>
      <c r="E117" s="314"/>
      <c r="F117" s="314"/>
      <c r="G117" s="314"/>
      <c r="H117" s="314"/>
      <c r="I117" s="314"/>
      <c r="J117" s="314"/>
      <c r="K117" s="314"/>
      <c r="L117" s="314"/>
      <c r="M117" s="314"/>
      <c r="N117" s="314"/>
      <c r="O117" s="314"/>
      <c r="P117" s="314"/>
      <c r="Q117" s="314"/>
      <c r="R117" s="314"/>
      <c r="S117" s="314"/>
      <c r="T117" s="314"/>
      <c r="U117" s="314"/>
      <c r="V117" s="360"/>
    </row>
    <row r="118" spans="2:22" s="7" customFormat="1" ht="49.5" customHeight="1" thickBot="1" x14ac:dyDescent="0.25">
      <c r="B118" s="10" t="s">
        <v>15</v>
      </c>
      <c r="C118" s="108" t="s">
        <v>76</v>
      </c>
      <c r="D118" s="117" t="s">
        <v>15</v>
      </c>
      <c r="E118" s="76" t="s">
        <v>78</v>
      </c>
      <c r="F118" s="99" t="s">
        <v>57</v>
      </c>
      <c r="G118" s="104" t="s">
        <v>138</v>
      </c>
      <c r="H118" s="115" t="s">
        <v>139</v>
      </c>
      <c r="I118" s="163" t="s">
        <v>119</v>
      </c>
      <c r="J118" s="151">
        <v>0.1</v>
      </c>
      <c r="K118" s="152">
        <v>0.1</v>
      </c>
      <c r="L118" s="152">
        <v>0</v>
      </c>
      <c r="M118" s="153">
        <v>0</v>
      </c>
      <c r="N118" s="209"/>
      <c r="O118" s="152"/>
      <c r="P118" s="152"/>
      <c r="Q118" s="153"/>
      <c r="R118" s="151"/>
      <c r="S118" s="152"/>
      <c r="T118" s="152"/>
      <c r="U118" s="153"/>
      <c r="V118" s="360"/>
    </row>
    <row r="119" spans="2:22" s="7" customFormat="1" ht="13.5" thickBot="1" x14ac:dyDescent="0.25">
      <c r="B119" s="8" t="s">
        <v>15</v>
      </c>
      <c r="C119" s="90" t="s">
        <v>76</v>
      </c>
      <c r="D119" s="346" t="s">
        <v>12</v>
      </c>
      <c r="E119" s="346"/>
      <c r="F119" s="346"/>
      <c r="G119" s="346"/>
      <c r="H119" s="347"/>
      <c r="I119" s="23"/>
      <c r="J119" s="24">
        <f t="shared" ref="J119:R119" si="22">J118</f>
        <v>0.1</v>
      </c>
      <c r="K119" s="25">
        <f t="shared" si="22"/>
        <v>0.1</v>
      </c>
      <c r="L119" s="25">
        <f t="shared" si="22"/>
        <v>0</v>
      </c>
      <c r="M119" s="56">
        <f t="shared" si="22"/>
        <v>0</v>
      </c>
      <c r="N119" s="24">
        <f t="shared" si="22"/>
        <v>0</v>
      </c>
      <c r="O119" s="25">
        <f t="shared" si="22"/>
        <v>0</v>
      </c>
      <c r="P119" s="25">
        <f t="shared" si="22"/>
        <v>0</v>
      </c>
      <c r="Q119" s="56">
        <f t="shared" si="22"/>
        <v>0</v>
      </c>
      <c r="R119" s="24">
        <f t="shared" si="22"/>
        <v>0</v>
      </c>
      <c r="S119" s="25">
        <v>0</v>
      </c>
      <c r="T119" s="25">
        <f>T118</f>
        <v>0</v>
      </c>
      <c r="U119" s="56">
        <f>U118</f>
        <v>0</v>
      </c>
      <c r="V119" s="360"/>
    </row>
    <row r="120" spans="2:22" s="7" customFormat="1" ht="13.5" thickBot="1" x14ac:dyDescent="0.25">
      <c r="B120" s="8" t="s">
        <v>15</v>
      </c>
      <c r="C120" s="90" t="s">
        <v>79</v>
      </c>
      <c r="D120" s="305" t="s">
        <v>80</v>
      </c>
      <c r="E120" s="293"/>
      <c r="F120" s="293"/>
      <c r="G120" s="293"/>
      <c r="H120" s="293"/>
      <c r="I120" s="293"/>
      <c r="J120" s="293"/>
      <c r="K120" s="293"/>
      <c r="L120" s="293"/>
      <c r="M120" s="293"/>
      <c r="N120" s="293"/>
      <c r="O120" s="293"/>
      <c r="P120" s="293"/>
      <c r="Q120" s="293"/>
      <c r="R120" s="293"/>
      <c r="S120" s="293"/>
      <c r="T120" s="293"/>
      <c r="U120" s="294"/>
      <c r="V120" s="360"/>
    </row>
    <row r="121" spans="2:22" s="7" customFormat="1" ht="46.5" thickBot="1" x14ac:dyDescent="0.25">
      <c r="B121" s="8" t="s">
        <v>15</v>
      </c>
      <c r="C121" s="75" t="s">
        <v>79</v>
      </c>
      <c r="D121" s="77" t="s">
        <v>15</v>
      </c>
      <c r="E121" s="76" t="s">
        <v>81</v>
      </c>
      <c r="F121" s="102" t="s">
        <v>57</v>
      </c>
      <c r="G121" s="105" t="s">
        <v>138</v>
      </c>
      <c r="H121" s="107" t="s">
        <v>139</v>
      </c>
      <c r="I121" s="163" t="s">
        <v>18</v>
      </c>
      <c r="J121" s="151">
        <v>48</v>
      </c>
      <c r="K121" s="152">
        <v>48</v>
      </c>
      <c r="L121" s="152">
        <v>0</v>
      </c>
      <c r="M121" s="153">
        <v>0</v>
      </c>
      <c r="N121" s="151">
        <v>48</v>
      </c>
      <c r="O121" s="152">
        <v>48</v>
      </c>
      <c r="P121" s="152">
        <v>0</v>
      </c>
      <c r="Q121" s="153">
        <v>0</v>
      </c>
      <c r="R121" s="151">
        <v>22.9</v>
      </c>
      <c r="S121" s="152">
        <v>22.9</v>
      </c>
      <c r="T121" s="152">
        <v>0</v>
      </c>
      <c r="U121" s="153">
        <v>0</v>
      </c>
      <c r="V121" s="360"/>
    </row>
    <row r="122" spans="2:22" s="7" customFormat="1" ht="13.5" thickBot="1" x14ac:dyDescent="0.25">
      <c r="B122" s="8" t="s">
        <v>15</v>
      </c>
      <c r="C122" s="90" t="s">
        <v>79</v>
      </c>
      <c r="D122" s="271" t="s">
        <v>12</v>
      </c>
      <c r="E122" s="272"/>
      <c r="F122" s="272"/>
      <c r="G122" s="272"/>
      <c r="H122" s="318"/>
      <c r="I122" s="23"/>
      <c r="J122" s="24">
        <f t="shared" ref="J122:U122" si="23">J121</f>
        <v>48</v>
      </c>
      <c r="K122" s="25">
        <f t="shared" si="23"/>
        <v>48</v>
      </c>
      <c r="L122" s="25">
        <f t="shared" si="23"/>
        <v>0</v>
      </c>
      <c r="M122" s="56">
        <f t="shared" si="23"/>
        <v>0</v>
      </c>
      <c r="N122" s="24">
        <f t="shared" si="23"/>
        <v>48</v>
      </c>
      <c r="O122" s="25">
        <f t="shared" si="23"/>
        <v>48</v>
      </c>
      <c r="P122" s="25">
        <f t="shared" si="23"/>
        <v>0</v>
      </c>
      <c r="Q122" s="56">
        <f t="shared" si="23"/>
        <v>0</v>
      </c>
      <c r="R122" s="24">
        <f t="shared" si="23"/>
        <v>22.9</v>
      </c>
      <c r="S122" s="25">
        <f t="shared" si="23"/>
        <v>22.9</v>
      </c>
      <c r="T122" s="25">
        <f t="shared" si="23"/>
        <v>0</v>
      </c>
      <c r="U122" s="56">
        <f t="shared" si="23"/>
        <v>0</v>
      </c>
      <c r="V122" s="360"/>
    </row>
    <row r="123" spans="2:22" s="7" customFormat="1" ht="13.5" thickBot="1" x14ac:dyDescent="0.25">
      <c r="B123" s="8" t="s">
        <v>15</v>
      </c>
      <c r="C123" s="9" t="s">
        <v>82</v>
      </c>
      <c r="D123" s="305" t="s">
        <v>83</v>
      </c>
      <c r="E123" s="293"/>
      <c r="F123" s="293"/>
      <c r="G123" s="293"/>
      <c r="H123" s="293"/>
      <c r="I123" s="293"/>
      <c r="J123" s="293"/>
      <c r="K123" s="293"/>
      <c r="L123" s="293"/>
      <c r="M123" s="293"/>
      <c r="N123" s="293"/>
      <c r="O123" s="293"/>
      <c r="P123" s="293"/>
      <c r="Q123" s="293"/>
      <c r="R123" s="293"/>
      <c r="S123" s="293"/>
      <c r="T123" s="293"/>
      <c r="U123" s="294"/>
      <c r="V123" s="360"/>
    </row>
    <row r="124" spans="2:22" s="7" customFormat="1" ht="46.5" thickBot="1" x14ac:dyDescent="0.25">
      <c r="B124" s="8" t="s">
        <v>15</v>
      </c>
      <c r="C124" s="9" t="s">
        <v>82</v>
      </c>
      <c r="D124" s="77" t="s">
        <v>15</v>
      </c>
      <c r="E124" s="76" t="s">
        <v>84</v>
      </c>
      <c r="F124" s="102" t="s">
        <v>57</v>
      </c>
      <c r="G124" s="105" t="s">
        <v>138</v>
      </c>
      <c r="H124" s="107" t="s">
        <v>139</v>
      </c>
      <c r="I124" s="163" t="s">
        <v>119</v>
      </c>
      <c r="J124" s="151">
        <v>3.8</v>
      </c>
      <c r="K124" s="152">
        <v>3.8</v>
      </c>
      <c r="L124" s="152">
        <v>1.8</v>
      </c>
      <c r="M124" s="153">
        <v>0</v>
      </c>
      <c r="N124" s="151">
        <v>2.7</v>
      </c>
      <c r="O124" s="152">
        <v>2.7</v>
      </c>
      <c r="P124" s="152">
        <v>1.3</v>
      </c>
      <c r="Q124" s="153">
        <v>0</v>
      </c>
      <c r="R124" s="151">
        <v>2.4</v>
      </c>
      <c r="S124" s="152">
        <v>2.4</v>
      </c>
      <c r="T124" s="152">
        <v>1.4</v>
      </c>
      <c r="U124" s="153">
        <v>0</v>
      </c>
      <c r="V124" s="360"/>
    </row>
    <row r="125" spans="2:22" s="7" customFormat="1" ht="13.5" thickBot="1" x14ac:dyDescent="0.25">
      <c r="B125" s="8" t="s">
        <v>15</v>
      </c>
      <c r="C125" s="9" t="s">
        <v>82</v>
      </c>
      <c r="D125" s="271" t="s">
        <v>12</v>
      </c>
      <c r="E125" s="272"/>
      <c r="F125" s="272"/>
      <c r="G125" s="272"/>
      <c r="H125" s="318"/>
      <c r="I125" s="23"/>
      <c r="J125" s="24">
        <f t="shared" ref="J125:U125" si="24">J124</f>
        <v>3.8</v>
      </c>
      <c r="K125" s="25">
        <f t="shared" si="24"/>
        <v>3.8</v>
      </c>
      <c r="L125" s="25">
        <f t="shared" si="24"/>
        <v>1.8</v>
      </c>
      <c r="M125" s="56">
        <f t="shared" si="24"/>
        <v>0</v>
      </c>
      <c r="N125" s="24">
        <f t="shared" si="24"/>
        <v>2.7</v>
      </c>
      <c r="O125" s="25">
        <f t="shared" si="24"/>
        <v>2.7</v>
      </c>
      <c r="P125" s="25">
        <f t="shared" si="24"/>
        <v>1.3</v>
      </c>
      <c r="Q125" s="56">
        <f t="shared" si="24"/>
        <v>0</v>
      </c>
      <c r="R125" s="24">
        <f t="shared" si="24"/>
        <v>2.4</v>
      </c>
      <c r="S125" s="25">
        <f t="shared" si="24"/>
        <v>2.4</v>
      </c>
      <c r="T125" s="25">
        <f t="shared" si="24"/>
        <v>1.4</v>
      </c>
      <c r="U125" s="56">
        <f t="shared" si="24"/>
        <v>0</v>
      </c>
      <c r="V125" s="360"/>
    </row>
    <row r="126" spans="2:22" s="7" customFormat="1" ht="13.5" thickBot="1" x14ac:dyDescent="0.25">
      <c r="B126" s="8" t="s">
        <v>15</v>
      </c>
      <c r="C126" s="9" t="s">
        <v>155</v>
      </c>
      <c r="D126" s="182" t="s">
        <v>156</v>
      </c>
      <c r="E126" s="183"/>
      <c r="F126" s="183"/>
      <c r="G126" s="183"/>
      <c r="H126" s="183"/>
      <c r="I126" s="183"/>
      <c r="J126" s="183"/>
      <c r="K126" s="183"/>
      <c r="L126" s="183"/>
      <c r="M126" s="183"/>
      <c r="N126" s="183"/>
      <c r="O126" s="183"/>
      <c r="P126" s="183"/>
      <c r="Q126" s="183"/>
      <c r="R126" s="183"/>
      <c r="S126" s="183"/>
      <c r="T126" s="183"/>
      <c r="U126" s="184"/>
      <c r="V126" s="360"/>
    </row>
    <row r="127" spans="2:22" s="7" customFormat="1" ht="56.25" customHeight="1" thickBot="1" x14ac:dyDescent="0.25">
      <c r="B127" s="8" t="s">
        <v>15</v>
      </c>
      <c r="C127" s="9" t="s">
        <v>155</v>
      </c>
      <c r="D127" s="77" t="s">
        <v>15</v>
      </c>
      <c r="E127" s="76" t="s">
        <v>157</v>
      </c>
      <c r="F127" s="102" t="s">
        <v>57</v>
      </c>
      <c r="G127" s="105" t="s">
        <v>138</v>
      </c>
      <c r="H127" s="107" t="s">
        <v>139</v>
      </c>
      <c r="I127" s="163" t="s">
        <v>119</v>
      </c>
      <c r="J127" s="151"/>
      <c r="K127" s="152"/>
      <c r="L127" s="152"/>
      <c r="M127" s="153"/>
      <c r="N127" s="151">
        <v>72.3</v>
      </c>
      <c r="O127" s="152">
        <v>72.3</v>
      </c>
      <c r="P127" s="152">
        <v>0</v>
      </c>
      <c r="Q127" s="153">
        <v>0</v>
      </c>
      <c r="R127" s="151">
        <v>72.2</v>
      </c>
      <c r="S127" s="152">
        <v>72.2</v>
      </c>
      <c r="T127" s="152">
        <v>0</v>
      </c>
      <c r="U127" s="153">
        <v>0</v>
      </c>
      <c r="V127" s="360"/>
    </row>
    <row r="128" spans="2:22" s="7" customFormat="1" ht="13.5" thickBot="1" x14ac:dyDescent="0.25">
      <c r="B128" s="8" t="s">
        <v>15</v>
      </c>
      <c r="C128" s="9" t="s">
        <v>155</v>
      </c>
      <c r="D128" s="271" t="s">
        <v>12</v>
      </c>
      <c r="E128" s="272"/>
      <c r="F128" s="272"/>
      <c r="G128" s="272"/>
      <c r="H128" s="318"/>
      <c r="I128" s="23"/>
      <c r="J128" s="11">
        <f t="shared" ref="J128:U128" si="25">J127</f>
        <v>0</v>
      </c>
      <c r="K128" s="12">
        <f t="shared" si="25"/>
        <v>0</v>
      </c>
      <c r="L128" s="12">
        <f t="shared" si="25"/>
        <v>0</v>
      </c>
      <c r="M128" s="84">
        <f t="shared" si="25"/>
        <v>0</v>
      </c>
      <c r="N128" s="11">
        <f t="shared" si="25"/>
        <v>72.3</v>
      </c>
      <c r="O128" s="12">
        <f t="shared" si="25"/>
        <v>72.3</v>
      </c>
      <c r="P128" s="12">
        <f t="shared" si="25"/>
        <v>0</v>
      </c>
      <c r="Q128" s="84">
        <f t="shared" si="25"/>
        <v>0</v>
      </c>
      <c r="R128" s="24">
        <f t="shared" si="25"/>
        <v>72.2</v>
      </c>
      <c r="S128" s="25">
        <f t="shared" si="25"/>
        <v>72.2</v>
      </c>
      <c r="T128" s="25">
        <f t="shared" si="25"/>
        <v>0</v>
      </c>
      <c r="U128" s="56">
        <f t="shared" si="25"/>
        <v>0</v>
      </c>
      <c r="V128" s="360"/>
    </row>
    <row r="129" spans="2:22" s="7" customFormat="1" ht="13.5" thickBot="1" x14ac:dyDescent="0.25">
      <c r="B129" s="8" t="s">
        <v>15</v>
      </c>
      <c r="C129" s="274" t="s">
        <v>13</v>
      </c>
      <c r="D129" s="275"/>
      <c r="E129" s="275"/>
      <c r="F129" s="275"/>
      <c r="G129" s="275"/>
      <c r="H129" s="276"/>
      <c r="I129" s="20"/>
      <c r="J129" s="14">
        <f t="shared" ref="J129:U129" si="26">J22+J29+J34+J40+J47+J54+J73+J80+J85+J89+J93+J96+J101+J104+J107+J116+J119+J122+J125+J128</f>
        <v>9786.2999999999993</v>
      </c>
      <c r="K129" s="15">
        <f t="shared" si="26"/>
        <v>9786.2999999999993</v>
      </c>
      <c r="L129" s="15">
        <f t="shared" si="26"/>
        <v>230.7</v>
      </c>
      <c r="M129" s="83">
        <f t="shared" si="26"/>
        <v>0</v>
      </c>
      <c r="N129" s="14">
        <f t="shared" si="26"/>
        <v>8338.7999999999993</v>
      </c>
      <c r="O129" s="15">
        <f t="shared" si="26"/>
        <v>8338.7999999999993</v>
      </c>
      <c r="P129" s="15">
        <f t="shared" si="26"/>
        <v>230.60000000000002</v>
      </c>
      <c r="Q129" s="83">
        <f t="shared" si="26"/>
        <v>0</v>
      </c>
      <c r="R129" s="14">
        <f t="shared" si="26"/>
        <v>6908.7999999999984</v>
      </c>
      <c r="S129" s="15">
        <f t="shared" si="26"/>
        <v>6906.9999999999982</v>
      </c>
      <c r="T129" s="15">
        <f t="shared" si="26"/>
        <v>255.6</v>
      </c>
      <c r="U129" s="83">
        <f t="shared" si="26"/>
        <v>1.8</v>
      </c>
      <c r="V129" s="360"/>
    </row>
    <row r="130" spans="2:22" s="7" customFormat="1" ht="26.25" customHeight="1" thickBot="1" x14ac:dyDescent="0.25">
      <c r="B130" s="8" t="s">
        <v>19</v>
      </c>
      <c r="C130" s="289" t="s">
        <v>164</v>
      </c>
      <c r="D130" s="290"/>
      <c r="E130" s="290"/>
      <c r="F130" s="290"/>
      <c r="G130" s="290"/>
      <c r="H130" s="290"/>
      <c r="I130" s="290"/>
      <c r="J130" s="290"/>
      <c r="K130" s="290"/>
      <c r="L130" s="290"/>
      <c r="M130" s="290"/>
      <c r="N130" s="290"/>
      <c r="O130" s="290"/>
      <c r="P130" s="290"/>
      <c r="Q130" s="290"/>
      <c r="R130" s="290"/>
      <c r="S130" s="290"/>
      <c r="T130" s="290"/>
      <c r="U130" s="291"/>
      <c r="V130" s="360"/>
    </row>
    <row r="131" spans="2:22" s="7" customFormat="1" ht="14.25" customHeight="1" thickBot="1" x14ac:dyDescent="0.25">
      <c r="B131" s="8" t="s">
        <v>19</v>
      </c>
      <c r="C131" s="9" t="s">
        <v>15</v>
      </c>
      <c r="D131" s="305" t="s">
        <v>85</v>
      </c>
      <c r="E131" s="293"/>
      <c r="F131" s="293"/>
      <c r="G131" s="293"/>
      <c r="H131" s="293"/>
      <c r="I131" s="293"/>
      <c r="J131" s="293"/>
      <c r="K131" s="293"/>
      <c r="L131" s="293"/>
      <c r="M131" s="293"/>
      <c r="N131" s="293"/>
      <c r="O131" s="293"/>
      <c r="P131" s="293"/>
      <c r="Q131" s="293"/>
      <c r="R131" s="293"/>
      <c r="S131" s="293"/>
      <c r="T131" s="293"/>
      <c r="U131" s="294"/>
      <c r="V131" s="360"/>
    </row>
    <row r="132" spans="2:22" s="7" customFormat="1" ht="46.5" thickBot="1" x14ac:dyDescent="0.25">
      <c r="B132" s="8" t="s">
        <v>19</v>
      </c>
      <c r="C132" s="75" t="s">
        <v>15</v>
      </c>
      <c r="D132" s="77" t="s">
        <v>15</v>
      </c>
      <c r="E132" s="230" t="s">
        <v>86</v>
      </c>
      <c r="F132" s="102" t="s">
        <v>37</v>
      </c>
      <c r="G132" s="131" t="s">
        <v>138</v>
      </c>
      <c r="H132" s="107" t="s">
        <v>142</v>
      </c>
      <c r="I132" s="173" t="s">
        <v>18</v>
      </c>
      <c r="J132" s="151">
        <v>12</v>
      </c>
      <c r="K132" s="152">
        <v>12</v>
      </c>
      <c r="L132" s="152">
        <v>0</v>
      </c>
      <c r="M132" s="153">
        <v>0</v>
      </c>
      <c r="N132" s="151">
        <v>12</v>
      </c>
      <c r="O132" s="152">
        <v>12</v>
      </c>
      <c r="P132" s="152">
        <v>0</v>
      </c>
      <c r="Q132" s="153">
        <v>0</v>
      </c>
      <c r="R132" s="151">
        <v>12</v>
      </c>
      <c r="S132" s="152">
        <v>12</v>
      </c>
      <c r="T132" s="152">
        <v>0</v>
      </c>
      <c r="U132" s="153">
        <v>0</v>
      </c>
      <c r="V132" s="360"/>
    </row>
    <row r="133" spans="2:22" s="7" customFormat="1" ht="14.25" customHeight="1" thickBot="1" x14ac:dyDescent="0.25">
      <c r="B133" s="8" t="s">
        <v>19</v>
      </c>
      <c r="C133" s="9" t="s">
        <v>15</v>
      </c>
      <c r="D133" s="347" t="s">
        <v>12</v>
      </c>
      <c r="E133" s="389"/>
      <c r="F133" s="389"/>
      <c r="G133" s="389"/>
      <c r="H133" s="390"/>
      <c r="I133" s="42"/>
      <c r="J133" s="24">
        <f t="shared" ref="J133:U133" si="27">J132</f>
        <v>12</v>
      </c>
      <c r="K133" s="25">
        <f t="shared" si="27"/>
        <v>12</v>
      </c>
      <c r="L133" s="25">
        <f t="shared" si="27"/>
        <v>0</v>
      </c>
      <c r="M133" s="56">
        <f t="shared" si="27"/>
        <v>0</v>
      </c>
      <c r="N133" s="24">
        <f t="shared" si="27"/>
        <v>12</v>
      </c>
      <c r="O133" s="25">
        <f t="shared" si="27"/>
        <v>12</v>
      </c>
      <c r="P133" s="25">
        <f t="shared" si="27"/>
        <v>0</v>
      </c>
      <c r="Q133" s="56">
        <f t="shared" si="27"/>
        <v>0</v>
      </c>
      <c r="R133" s="24">
        <f t="shared" si="27"/>
        <v>12</v>
      </c>
      <c r="S133" s="25">
        <f t="shared" si="27"/>
        <v>12</v>
      </c>
      <c r="T133" s="25">
        <f t="shared" si="27"/>
        <v>0</v>
      </c>
      <c r="U133" s="56">
        <f t="shared" si="27"/>
        <v>0</v>
      </c>
      <c r="V133" s="360"/>
    </row>
    <row r="134" spans="2:22" s="7" customFormat="1" ht="14.25" customHeight="1" thickBot="1" x14ac:dyDescent="0.25">
      <c r="B134" s="8" t="s">
        <v>19</v>
      </c>
      <c r="C134" s="9" t="s">
        <v>19</v>
      </c>
      <c r="D134" s="305" t="s">
        <v>87</v>
      </c>
      <c r="E134" s="293"/>
      <c r="F134" s="293"/>
      <c r="G134" s="293"/>
      <c r="H134" s="293"/>
      <c r="I134" s="293"/>
      <c r="J134" s="293"/>
      <c r="K134" s="293"/>
      <c r="L134" s="293"/>
      <c r="M134" s="293"/>
      <c r="N134" s="293"/>
      <c r="O134" s="293"/>
      <c r="P134" s="293"/>
      <c r="Q134" s="293"/>
      <c r="R134" s="293"/>
      <c r="S134" s="293"/>
      <c r="T134" s="293"/>
      <c r="U134" s="294"/>
      <c r="V134" s="360"/>
    </row>
    <row r="135" spans="2:22" s="7" customFormat="1" ht="46.5" thickBot="1" x14ac:dyDescent="0.25">
      <c r="B135" s="8" t="s">
        <v>19</v>
      </c>
      <c r="C135" s="9" t="s">
        <v>19</v>
      </c>
      <c r="D135" s="111" t="s">
        <v>15</v>
      </c>
      <c r="E135" s="216" t="s">
        <v>203</v>
      </c>
      <c r="F135" s="109" t="s">
        <v>37</v>
      </c>
      <c r="G135" s="217" t="s">
        <v>138</v>
      </c>
      <c r="H135" s="110" t="s">
        <v>142</v>
      </c>
      <c r="I135" s="163" t="s">
        <v>18</v>
      </c>
      <c r="J135" s="151">
        <v>14.4</v>
      </c>
      <c r="K135" s="152">
        <v>14.4</v>
      </c>
      <c r="L135" s="152">
        <v>0</v>
      </c>
      <c r="M135" s="153">
        <v>0</v>
      </c>
      <c r="N135" s="206">
        <v>14.4</v>
      </c>
      <c r="O135" s="207">
        <v>14.4</v>
      </c>
      <c r="P135" s="207">
        <v>0</v>
      </c>
      <c r="Q135" s="208">
        <v>0</v>
      </c>
      <c r="R135" s="151">
        <v>2.4</v>
      </c>
      <c r="S135" s="152">
        <v>2.4</v>
      </c>
      <c r="T135" s="152">
        <v>0</v>
      </c>
      <c r="U135" s="153">
        <v>0</v>
      </c>
      <c r="V135" s="360"/>
    </row>
    <row r="136" spans="2:22" s="7" customFormat="1" ht="13.5" thickBot="1" x14ac:dyDescent="0.25">
      <c r="B136" s="8" t="s">
        <v>19</v>
      </c>
      <c r="C136" s="90" t="s">
        <v>19</v>
      </c>
      <c r="D136" s="271" t="s">
        <v>12</v>
      </c>
      <c r="E136" s="272"/>
      <c r="F136" s="272"/>
      <c r="G136" s="272"/>
      <c r="H136" s="318"/>
      <c r="I136" s="23"/>
      <c r="J136" s="24">
        <f t="shared" ref="J136:U136" si="28">J135</f>
        <v>14.4</v>
      </c>
      <c r="K136" s="25">
        <f t="shared" si="28"/>
        <v>14.4</v>
      </c>
      <c r="L136" s="25">
        <f t="shared" si="28"/>
        <v>0</v>
      </c>
      <c r="M136" s="56">
        <f t="shared" si="28"/>
        <v>0</v>
      </c>
      <c r="N136" s="24">
        <f t="shared" si="28"/>
        <v>14.4</v>
      </c>
      <c r="O136" s="25">
        <f t="shared" si="28"/>
        <v>14.4</v>
      </c>
      <c r="P136" s="25">
        <f t="shared" si="28"/>
        <v>0</v>
      </c>
      <c r="Q136" s="56">
        <f t="shared" si="28"/>
        <v>0</v>
      </c>
      <c r="R136" s="24">
        <f t="shared" si="28"/>
        <v>2.4</v>
      </c>
      <c r="S136" s="25">
        <f t="shared" si="28"/>
        <v>2.4</v>
      </c>
      <c r="T136" s="25">
        <f t="shared" si="28"/>
        <v>0</v>
      </c>
      <c r="U136" s="56">
        <f t="shared" si="28"/>
        <v>0</v>
      </c>
      <c r="V136" s="360"/>
    </row>
    <row r="137" spans="2:22" s="7" customFormat="1" ht="13.5" thickBot="1" x14ac:dyDescent="0.25">
      <c r="B137" s="10" t="s">
        <v>19</v>
      </c>
      <c r="C137" s="9" t="s">
        <v>20</v>
      </c>
      <c r="D137" s="305" t="s">
        <v>88</v>
      </c>
      <c r="E137" s="293"/>
      <c r="F137" s="293"/>
      <c r="G137" s="293"/>
      <c r="H137" s="293"/>
      <c r="I137" s="293"/>
      <c r="J137" s="293"/>
      <c r="K137" s="293"/>
      <c r="L137" s="293"/>
      <c r="M137" s="293"/>
      <c r="N137" s="293"/>
      <c r="O137" s="293"/>
      <c r="P137" s="293"/>
      <c r="Q137" s="293"/>
      <c r="R137" s="293"/>
      <c r="S137" s="293"/>
      <c r="T137" s="293"/>
      <c r="U137" s="294"/>
      <c r="V137" s="360"/>
    </row>
    <row r="138" spans="2:22" s="7" customFormat="1" ht="46.5" thickBot="1" x14ac:dyDescent="0.25">
      <c r="B138" s="8" t="s">
        <v>19</v>
      </c>
      <c r="C138" s="9" t="s">
        <v>20</v>
      </c>
      <c r="D138" s="114" t="s">
        <v>15</v>
      </c>
      <c r="E138" s="76" t="s">
        <v>204</v>
      </c>
      <c r="F138" s="98" t="s">
        <v>37</v>
      </c>
      <c r="G138" s="100" t="s">
        <v>138</v>
      </c>
      <c r="H138" s="101" t="s">
        <v>142</v>
      </c>
      <c r="I138" s="163" t="s">
        <v>18</v>
      </c>
      <c r="J138" s="151">
        <v>1.4</v>
      </c>
      <c r="K138" s="152">
        <v>1.4</v>
      </c>
      <c r="L138" s="152">
        <v>0</v>
      </c>
      <c r="M138" s="153">
        <v>0</v>
      </c>
      <c r="N138" s="151">
        <v>1.4</v>
      </c>
      <c r="O138" s="152">
        <v>1.4</v>
      </c>
      <c r="P138" s="152">
        <v>0</v>
      </c>
      <c r="Q138" s="153">
        <v>0</v>
      </c>
      <c r="R138" s="151">
        <v>0.7</v>
      </c>
      <c r="S138" s="152">
        <v>0.7</v>
      </c>
      <c r="T138" s="152">
        <v>0</v>
      </c>
      <c r="U138" s="153">
        <v>0</v>
      </c>
      <c r="V138" s="360"/>
    </row>
    <row r="139" spans="2:22" s="7" customFormat="1" ht="13.5" thickBot="1" x14ac:dyDescent="0.25">
      <c r="B139" s="8" t="s">
        <v>19</v>
      </c>
      <c r="C139" s="9" t="s">
        <v>20</v>
      </c>
      <c r="D139" s="347" t="s">
        <v>12</v>
      </c>
      <c r="E139" s="389"/>
      <c r="F139" s="389"/>
      <c r="G139" s="389"/>
      <c r="H139" s="390"/>
      <c r="I139" s="23"/>
      <c r="J139" s="24">
        <f t="shared" ref="J139:U139" si="29">J138</f>
        <v>1.4</v>
      </c>
      <c r="K139" s="25">
        <f t="shared" si="29"/>
        <v>1.4</v>
      </c>
      <c r="L139" s="25">
        <f t="shared" si="29"/>
        <v>0</v>
      </c>
      <c r="M139" s="56">
        <f t="shared" si="29"/>
        <v>0</v>
      </c>
      <c r="N139" s="24">
        <f t="shared" si="29"/>
        <v>1.4</v>
      </c>
      <c r="O139" s="25">
        <f t="shared" si="29"/>
        <v>1.4</v>
      </c>
      <c r="P139" s="25">
        <f t="shared" si="29"/>
        <v>0</v>
      </c>
      <c r="Q139" s="56">
        <f t="shared" si="29"/>
        <v>0</v>
      </c>
      <c r="R139" s="24">
        <f t="shared" si="29"/>
        <v>0.7</v>
      </c>
      <c r="S139" s="25">
        <f t="shared" si="29"/>
        <v>0.7</v>
      </c>
      <c r="T139" s="25">
        <f t="shared" si="29"/>
        <v>0</v>
      </c>
      <c r="U139" s="56">
        <f t="shared" si="29"/>
        <v>0</v>
      </c>
      <c r="V139" s="360"/>
    </row>
    <row r="140" spans="2:22" s="7" customFormat="1" ht="28.5" customHeight="1" thickBot="1" x14ac:dyDescent="0.25">
      <c r="B140" s="8" t="s">
        <v>19</v>
      </c>
      <c r="C140" s="9" t="s">
        <v>21</v>
      </c>
      <c r="D140" s="292" t="s">
        <v>160</v>
      </c>
      <c r="E140" s="293"/>
      <c r="F140" s="293"/>
      <c r="G140" s="293"/>
      <c r="H140" s="293"/>
      <c r="I140" s="293"/>
      <c r="J140" s="293"/>
      <c r="K140" s="293"/>
      <c r="L140" s="293"/>
      <c r="M140" s="293"/>
      <c r="N140" s="293"/>
      <c r="O140" s="293"/>
      <c r="P140" s="293"/>
      <c r="Q140" s="293"/>
      <c r="R140" s="293"/>
      <c r="S140" s="293"/>
      <c r="T140" s="293"/>
      <c r="U140" s="294"/>
      <c r="V140" s="360"/>
    </row>
    <row r="141" spans="2:22" s="7" customFormat="1" ht="46.5" thickBot="1" x14ac:dyDescent="0.25">
      <c r="B141" s="8" t="s">
        <v>19</v>
      </c>
      <c r="C141" s="9" t="s">
        <v>21</v>
      </c>
      <c r="D141" s="111" t="s">
        <v>15</v>
      </c>
      <c r="E141" s="112" t="s">
        <v>205</v>
      </c>
      <c r="F141" s="98" t="s">
        <v>37</v>
      </c>
      <c r="G141" s="103" t="s">
        <v>138</v>
      </c>
      <c r="H141" s="101" t="s">
        <v>142</v>
      </c>
      <c r="I141" s="163" t="s">
        <v>18</v>
      </c>
      <c r="J141" s="151">
        <v>2.9</v>
      </c>
      <c r="K141" s="152">
        <v>2.9</v>
      </c>
      <c r="L141" s="152">
        <v>0</v>
      </c>
      <c r="M141" s="153">
        <v>0</v>
      </c>
      <c r="N141" s="151">
        <v>2.9</v>
      </c>
      <c r="O141" s="152">
        <v>2.9</v>
      </c>
      <c r="P141" s="152">
        <v>0</v>
      </c>
      <c r="Q141" s="153">
        <v>0</v>
      </c>
      <c r="R141" s="151">
        <v>2.1</v>
      </c>
      <c r="S141" s="152">
        <v>2.1</v>
      </c>
      <c r="T141" s="152">
        <v>0</v>
      </c>
      <c r="U141" s="153">
        <v>0</v>
      </c>
      <c r="V141" s="360"/>
    </row>
    <row r="142" spans="2:22" s="7" customFormat="1" ht="13.5" thickBot="1" x14ac:dyDescent="0.25">
      <c r="B142" s="8" t="s">
        <v>19</v>
      </c>
      <c r="C142" s="75" t="s">
        <v>21</v>
      </c>
      <c r="D142" s="405" t="s">
        <v>12</v>
      </c>
      <c r="E142" s="392"/>
      <c r="F142" s="392"/>
      <c r="G142" s="392"/>
      <c r="H142" s="406"/>
      <c r="I142" s="58"/>
      <c r="J142" s="11">
        <f t="shared" ref="J142:U142" si="30">J141</f>
        <v>2.9</v>
      </c>
      <c r="K142" s="12">
        <f t="shared" si="30"/>
        <v>2.9</v>
      </c>
      <c r="L142" s="12">
        <f t="shared" si="30"/>
        <v>0</v>
      </c>
      <c r="M142" s="84">
        <f t="shared" si="30"/>
        <v>0</v>
      </c>
      <c r="N142" s="11">
        <f t="shared" si="30"/>
        <v>2.9</v>
      </c>
      <c r="O142" s="12">
        <f t="shared" si="30"/>
        <v>2.9</v>
      </c>
      <c r="P142" s="12">
        <f t="shared" si="30"/>
        <v>0</v>
      </c>
      <c r="Q142" s="84">
        <f t="shared" si="30"/>
        <v>0</v>
      </c>
      <c r="R142" s="11">
        <f t="shared" si="30"/>
        <v>2.1</v>
      </c>
      <c r="S142" s="12">
        <f t="shared" si="30"/>
        <v>2.1</v>
      </c>
      <c r="T142" s="12">
        <f t="shared" si="30"/>
        <v>0</v>
      </c>
      <c r="U142" s="84">
        <f t="shared" si="30"/>
        <v>0</v>
      </c>
      <c r="V142" s="360"/>
    </row>
    <row r="143" spans="2:22" s="7" customFormat="1" ht="13.5" thickBot="1" x14ac:dyDescent="0.25">
      <c r="B143" s="8" t="s">
        <v>19</v>
      </c>
      <c r="C143" s="75" t="s">
        <v>23</v>
      </c>
      <c r="D143" s="305" t="s">
        <v>152</v>
      </c>
      <c r="E143" s="293"/>
      <c r="F143" s="293"/>
      <c r="G143" s="293"/>
      <c r="H143" s="293"/>
      <c r="I143" s="293"/>
      <c r="J143" s="293"/>
      <c r="K143" s="293"/>
      <c r="L143" s="293"/>
      <c r="M143" s="293"/>
      <c r="N143" s="293"/>
      <c r="O143" s="293"/>
      <c r="P143" s="293"/>
      <c r="Q143" s="293"/>
      <c r="R143" s="293"/>
      <c r="S143" s="293"/>
      <c r="T143" s="293"/>
      <c r="U143" s="294"/>
      <c r="V143" s="360"/>
    </row>
    <row r="144" spans="2:22" s="7" customFormat="1" ht="46.5" thickBot="1" x14ac:dyDescent="0.25">
      <c r="B144" s="8" t="s">
        <v>19</v>
      </c>
      <c r="C144" s="75" t="s">
        <v>23</v>
      </c>
      <c r="D144" s="111" t="s">
        <v>15</v>
      </c>
      <c r="E144" s="112" t="s">
        <v>153</v>
      </c>
      <c r="F144" s="98" t="s">
        <v>37</v>
      </c>
      <c r="G144" s="103" t="s">
        <v>138</v>
      </c>
      <c r="H144" s="101" t="s">
        <v>142</v>
      </c>
      <c r="I144" s="163" t="s">
        <v>123</v>
      </c>
      <c r="J144" s="151">
        <v>70</v>
      </c>
      <c r="K144" s="152">
        <v>0</v>
      </c>
      <c r="L144" s="152">
        <v>0</v>
      </c>
      <c r="M144" s="153">
        <v>70</v>
      </c>
      <c r="N144" s="151">
        <v>70</v>
      </c>
      <c r="O144" s="152">
        <v>0</v>
      </c>
      <c r="P144" s="152">
        <v>0</v>
      </c>
      <c r="Q144" s="153">
        <v>70</v>
      </c>
      <c r="R144" s="151">
        <v>0</v>
      </c>
      <c r="S144" s="152">
        <v>0</v>
      </c>
      <c r="T144" s="152">
        <v>0</v>
      </c>
      <c r="U144" s="153">
        <v>0</v>
      </c>
      <c r="V144" s="360"/>
    </row>
    <row r="145" spans="2:22" s="7" customFormat="1" ht="13.5" thickBot="1" x14ac:dyDescent="0.25">
      <c r="B145" s="8" t="s">
        <v>19</v>
      </c>
      <c r="C145" s="75" t="s">
        <v>23</v>
      </c>
      <c r="D145" s="405" t="s">
        <v>12</v>
      </c>
      <c r="E145" s="392"/>
      <c r="F145" s="392"/>
      <c r="G145" s="392"/>
      <c r="H145" s="406"/>
      <c r="I145" s="58"/>
      <c r="J145" s="11">
        <f t="shared" ref="J145:U145" si="31">J144</f>
        <v>70</v>
      </c>
      <c r="K145" s="12">
        <f t="shared" si="31"/>
        <v>0</v>
      </c>
      <c r="L145" s="12">
        <f t="shared" si="31"/>
        <v>0</v>
      </c>
      <c r="M145" s="84">
        <f t="shared" si="31"/>
        <v>70</v>
      </c>
      <c r="N145" s="11">
        <f t="shared" si="31"/>
        <v>70</v>
      </c>
      <c r="O145" s="12">
        <f t="shared" si="31"/>
        <v>0</v>
      </c>
      <c r="P145" s="12">
        <f t="shared" si="31"/>
        <v>0</v>
      </c>
      <c r="Q145" s="84">
        <f t="shared" si="31"/>
        <v>70</v>
      </c>
      <c r="R145" s="11">
        <f t="shared" si="31"/>
        <v>0</v>
      </c>
      <c r="S145" s="12">
        <f t="shared" si="31"/>
        <v>0</v>
      </c>
      <c r="T145" s="12">
        <f t="shared" si="31"/>
        <v>0</v>
      </c>
      <c r="U145" s="84">
        <f t="shared" si="31"/>
        <v>0</v>
      </c>
      <c r="V145" s="360"/>
    </row>
    <row r="146" spans="2:22" s="7" customFormat="1" ht="13.5" thickBot="1" x14ac:dyDescent="0.25">
      <c r="B146" s="8" t="s">
        <v>19</v>
      </c>
      <c r="C146" s="9" t="s">
        <v>22</v>
      </c>
      <c r="D146" s="314" t="s">
        <v>89</v>
      </c>
      <c r="E146" s="314"/>
      <c r="F146" s="314"/>
      <c r="G146" s="314"/>
      <c r="H146" s="314"/>
      <c r="I146" s="314"/>
      <c r="J146" s="314"/>
      <c r="K146" s="314"/>
      <c r="L146" s="314"/>
      <c r="M146" s="314"/>
      <c r="N146" s="314"/>
      <c r="O146" s="314"/>
      <c r="P146" s="314"/>
      <c r="Q146" s="314"/>
      <c r="R146" s="314"/>
      <c r="S146" s="314"/>
      <c r="T146" s="314"/>
      <c r="U146" s="314"/>
      <c r="V146" s="360"/>
    </row>
    <row r="147" spans="2:22" s="7" customFormat="1" ht="46.5" thickBot="1" x14ac:dyDescent="0.25">
      <c r="B147" s="8" t="s">
        <v>19</v>
      </c>
      <c r="C147" s="108" t="s">
        <v>22</v>
      </c>
      <c r="D147" s="111" t="s">
        <v>15</v>
      </c>
      <c r="E147" s="80" t="s">
        <v>206</v>
      </c>
      <c r="F147" s="98" t="s">
        <v>37</v>
      </c>
      <c r="G147" s="100" t="s">
        <v>138</v>
      </c>
      <c r="H147" s="101" t="s">
        <v>142</v>
      </c>
      <c r="I147" s="163" t="s">
        <v>18</v>
      </c>
      <c r="J147" s="151">
        <v>11.7</v>
      </c>
      <c r="K147" s="152">
        <v>11.7</v>
      </c>
      <c r="L147" s="152">
        <v>8.6999999999999993</v>
      </c>
      <c r="M147" s="153">
        <v>0</v>
      </c>
      <c r="N147" s="151">
        <v>11.7</v>
      </c>
      <c r="O147" s="152">
        <v>11.7</v>
      </c>
      <c r="P147" s="152">
        <v>8.6999999999999993</v>
      </c>
      <c r="Q147" s="153">
        <v>0</v>
      </c>
      <c r="R147" s="151">
        <v>0</v>
      </c>
      <c r="S147" s="152">
        <v>0</v>
      </c>
      <c r="T147" s="152">
        <v>0</v>
      </c>
      <c r="U147" s="153">
        <v>0</v>
      </c>
      <c r="V147" s="360"/>
    </row>
    <row r="148" spans="2:22" s="7" customFormat="1" ht="13.5" thickBot="1" x14ac:dyDescent="0.25">
      <c r="B148" s="8" t="s">
        <v>19</v>
      </c>
      <c r="C148" s="90" t="s">
        <v>22</v>
      </c>
      <c r="D148" s="271" t="s">
        <v>12</v>
      </c>
      <c r="E148" s="272"/>
      <c r="F148" s="272"/>
      <c r="G148" s="272"/>
      <c r="H148" s="273"/>
      <c r="I148" s="23"/>
      <c r="J148" s="24">
        <f t="shared" ref="J148:Q148" si="32">J147</f>
        <v>11.7</v>
      </c>
      <c r="K148" s="25">
        <f t="shared" si="32"/>
        <v>11.7</v>
      </c>
      <c r="L148" s="25">
        <f t="shared" si="32"/>
        <v>8.6999999999999993</v>
      </c>
      <c r="M148" s="56">
        <f t="shared" si="32"/>
        <v>0</v>
      </c>
      <c r="N148" s="24">
        <f t="shared" si="32"/>
        <v>11.7</v>
      </c>
      <c r="O148" s="25">
        <f t="shared" si="32"/>
        <v>11.7</v>
      </c>
      <c r="P148" s="25">
        <f t="shared" si="32"/>
        <v>8.6999999999999993</v>
      </c>
      <c r="Q148" s="56">
        <f t="shared" si="32"/>
        <v>0</v>
      </c>
      <c r="R148" s="24">
        <v>0</v>
      </c>
      <c r="S148" s="25">
        <v>0</v>
      </c>
      <c r="T148" s="25">
        <v>0</v>
      </c>
      <c r="U148" s="56">
        <v>0</v>
      </c>
      <c r="V148" s="360"/>
    </row>
    <row r="149" spans="2:22" s="7" customFormat="1" ht="13.5" thickBot="1" x14ac:dyDescent="0.25">
      <c r="B149" s="8" t="s">
        <v>19</v>
      </c>
      <c r="C149" s="9" t="s">
        <v>37</v>
      </c>
      <c r="D149" s="305" t="s">
        <v>90</v>
      </c>
      <c r="E149" s="293"/>
      <c r="F149" s="293"/>
      <c r="G149" s="293"/>
      <c r="H149" s="293"/>
      <c r="I149" s="293"/>
      <c r="J149" s="293"/>
      <c r="K149" s="293"/>
      <c r="L149" s="293"/>
      <c r="M149" s="293"/>
      <c r="N149" s="293"/>
      <c r="O149" s="293"/>
      <c r="P149" s="293"/>
      <c r="Q149" s="293"/>
      <c r="R149" s="293"/>
      <c r="S149" s="293"/>
      <c r="T149" s="293"/>
      <c r="U149" s="294"/>
      <c r="V149" s="360"/>
    </row>
    <row r="150" spans="2:22" s="7" customFormat="1" ht="46.5" thickBot="1" x14ac:dyDescent="0.25">
      <c r="B150" s="8" t="s">
        <v>19</v>
      </c>
      <c r="C150" s="9" t="s">
        <v>37</v>
      </c>
      <c r="D150" s="114" t="s">
        <v>15</v>
      </c>
      <c r="E150" s="76" t="s">
        <v>154</v>
      </c>
      <c r="F150" s="102" t="s">
        <v>37</v>
      </c>
      <c r="G150" s="131" t="s">
        <v>138</v>
      </c>
      <c r="H150" s="107" t="s">
        <v>142</v>
      </c>
      <c r="I150" s="159" t="s">
        <v>18</v>
      </c>
      <c r="J150" s="167">
        <v>30</v>
      </c>
      <c r="K150" s="168">
        <v>30</v>
      </c>
      <c r="L150" s="168">
        <v>0</v>
      </c>
      <c r="M150" s="169">
        <v>0</v>
      </c>
      <c r="N150" s="167">
        <v>30</v>
      </c>
      <c r="O150" s="168">
        <v>30</v>
      </c>
      <c r="P150" s="168">
        <v>0</v>
      </c>
      <c r="Q150" s="169">
        <v>0</v>
      </c>
      <c r="R150" s="167">
        <v>0</v>
      </c>
      <c r="S150" s="168">
        <v>0</v>
      </c>
      <c r="T150" s="168">
        <v>0</v>
      </c>
      <c r="U150" s="169">
        <v>0</v>
      </c>
      <c r="V150" s="360"/>
    </row>
    <row r="151" spans="2:22" s="7" customFormat="1" ht="46.5" thickBot="1" x14ac:dyDescent="0.25">
      <c r="B151" s="8" t="s">
        <v>19</v>
      </c>
      <c r="C151" s="9" t="s">
        <v>37</v>
      </c>
      <c r="D151" s="81" t="s">
        <v>19</v>
      </c>
      <c r="E151" s="212" t="s">
        <v>182</v>
      </c>
      <c r="F151" s="95" t="s">
        <v>37</v>
      </c>
      <c r="G151" s="256" t="s">
        <v>138</v>
      </c>
      <c r="H151" s="214" t="s">
        <v>142</v>
      </c>
      <c r="I151" s="215" t="s">
        <v>18</v>
      </c>
      <c r="J151" s="164">
        <v>100</v>
      </c>
      <c r="K151" s="165">
        <v>100</v>
      </c>
      <c r="L151" s="165">
        <v>0</v>
      </c>
      <c r="M151" s="166">
        <v>0</v>
      </c>
      <c r="N151" s="164">
        <v>100</v>
      </c>
      <c r="O151" s="165">
        <v>100</v>
      </c>
      <c r="P151" s="165">
        <v>0</v>
      </c>
      <c r="Q151" s="166">
        <v>0</v>
      </c>
      <c r="R151" s="164">
        <v>0</v>
      </c>
      <c r="S151" s="165">
        <v>0</v>
      </c>
      <c r="T151" s="165">
        <v>0</v>
      </c>
      <c r="U151" s="166">
        <v>0</v>
      </c>
      <c r="V151" s="360"/>
    </row>
    <row r="152" spans="2:22" s="7" customFormat="1" ht="13.5" thickBot="1" x14ac:dyDescent="0.25">
      <c r="B152" s="8" t="s">
        <v>19</v>
      </c>
      <c r="C152" s="90" t="s">
        <v>22</v>
      </c>
      <c r="D152" s="346" t="s">
        <v>12</v>
      </c>
      <c r="E152" s="346"/>
      <c r="F152" s="346"/>
      <c r="G152" s="346"/>
      <c r="H152" s="347"/>
      <c r="I152" s="23"/>
      <c r="J152" s="24">
        <f t="shared" ref="J152:U152" si="33">J150+J151</f>
        <v>130</v>
      </c>
      <c r="K152" s="25">
        <f t="shared" si="33"/>
        <v>130</v>
      </c>
      <c r="L152" s="25">
        <f t="shared" si="33"/>
        <v>0</v>
      </c>
      <c r="M152" s="56">
        <f t="shared" si="33"/>
        <v>0</v>
      </c>
      <c r="N152" s="24">
        <f t="shared" si="33"/>
        <v>130</v>
      </c>
      <c r="O152" s="25">
        <f t="shared" si="33"/>
        <v>130</v>
      </c>
      <c r="P152" s="25">
        <f t="shared" si="33"/>
        <v>0</v>
      </c>
      <c r="Q152" s="56">
        <f t="shared" si="33"/>
        <v>0</v>
      </c>
      <c r="R152" s="24">
        <f t="shared" si="33"/>
        <v>0</v>
      </c>
      <c r="S152" s="25">
        <f t="shared" si="33"/>
        <v>0</v>
      </c>
      <c r="T152" s="25">
        <f t="shared" si="33"/>
        <v>0</v>
      </c>
      <c r="U152" s="56">
        <f t="shared" si="33"/>
        <v>0</v>
      </c>
      <c r="V152" s="360"/>
    </row>
    <row r="153" spans="2:22" s="7" customFormat="1" ht="16.5" customHeight="1" thickBot="1" x14ac:dyDescent="0.25">
      <c r="B153" s="8" t="s">
        <v>19</v>
      </c>
      <c r="C153" s="274" t="s">
        <v>13</v>
      </c>
      <c r="D153" s="275"/>
      <c r="E153" s="275"/>
      <c r="F153" s="275"/>
      <c r="G153" s="275"/>
      <c r="H153" s="276"/>
      <c r="I153" s="211"/>
      <c r="J153" s="14">
        <f t="shared" ref="J153:Q153" si="34">J133+J136+J139+J142+J145+J148+J152</f>
        <v>242.39999999999998</v>
      </c>
      <c r="K153" s="15">
        <f t="shared" si="34"/>
        <v>172.39999999999998</v>
      </c>
      <c r="L153" s="15">
        <f t="shared" si="34"/>
        <v>8.6999999999999993</v>
      </c>
      <c r="M153" s="83">
        <f t="shared" si="34"/>
        <v>70</v>
      </c>
      <c r="N153" s="14">
        <f t="shared" si="34"/>
        <v>242.39999999999998</v>
      </c>
      <c r="O153" s="15">
        <f t="shared" si="34"/>
        <v>172.39999999999998</v>
      </c>
      <c r="P153" s="15">
        <f t="shared" si="34"/>
        <v>8.6999999999999993</v>
      </c>
      <c r="Q153" s="83">
        <f t="shared" si="34"/>
        <v>70</v>
      </c>
      <c r="R153" s="14">
        <f>R133+R136+R139+R142+R148+R152</f>
        <v>17.2</v>
      </c>
      <c r="S153" s="15">
        <f>S133+S136+S139+S142+S148+S152</f>
        <v>17.2</v>
      </c>
      <c r="T153" s="15">
        <f>T133+T136+T139+T142+T148+T152</f>
        <v>0</v>
      </c>
      <c r="U153" s="83">
        <f>U133+U136+U139+U142+U148+U152</f>
        <v>0</v>
      </c>
      <c r="V153" s="360"/>
    </row>
    <row r="154" spans="2:22" s="7" customFormat="1" ht="16.5" customHeight="1" thickBot="1" x14ac:dyDescent="0.25">
      <c r="B154" s="8" t="s">
        <v>20</v>
      </c>
      <c r="C154" s="401" t="s">
        <v>91</v>
      </c>
      <c r="D154" s="402"/>
      <c r="E154" s="402"/>
      <c r="F154" s="402"/>
      <c r="G154" s="402"/>
      <c r="H154" s="402"/>
      <c r="I154" s="402"/>
      <c r="J154" s="402"/>
      <c r="K154" s="402"/>
      <c r="L154" s="402"/>
      <c r="M154" s="402"/>
      <c r="N154" s="402"/>
      <c r="O154" s="402"/>
      <c r="P154" s="402"/>
      <c r="Q154" s="402"/>
      <c r="R154" s="402"/>
      <c r="S154" s="402"/>
      <c r="T154" s="402"/>
      <c r="U154" s="403"/>
      <c r="V154" s="360"/>
    </row>
    <row r="155" spans="2:22" s="7" customFormat="1" ht="16.5" customHeight="1" thickBot="1" x14ac:dyDescent="0.25">
      <c r="B155" s="8" t="s">
        <v>20</v>
      </c>
      <c r="C155" s="9" t="s">
        <v>15</v>
      </c>
      <c r="D155" s="305" t="s">
        <v>92</v>
      </c>
      <c r="E155" s="293"/>
      <c r="F155" s="293"/>
      <c r="G155" s="293"/>
      <c r="H155" s="293"/>
      <c r="I155" s="293"/>
      <c r="J155" s="293"/>
      <c r="K155" s="293"/>
      <c r="L155" s="293"/>
      <c r="M155" s="293"/>
      <c r="N155" s="293"/>
      <c r="O155" s="293"/>
      <c r="P155" s="293"/>
      <c r="Q155" s="293"/>
      <c r="R155" s="293"/>
      <c r="S155" s="293"/>
      <c r="T155" s="293"/>
      <c r="U155" s="294"/>
      <c r="V155" s="360"/>
    </row>
    <row r="156" spans="2:22" s="7" customFormat="1" ht="46.5" thickBot="1" x14ac:dyDescent="0.25">
      <c r="B156" s="8" t="s">
        <v>20</v>
      </c>
      <c r="C156" s="9" t="s">
        <v>15</v>
      </c>
      <c r="D156" s="77" t="s">
        <v>15</v>
      </c>
      <c r="E156" s="76" t="s">
        <v>183</v>
      </c>
      <c r="F156" s="102" t="s">
        <v>15</v>
      </c>
      <c r="G156" s="105" t="s">
        <v>138</v>
      </c>
      <c r="H156" s="107" t="s">
        <v>143</v>
      </c>
      <c r="I156" s="163" t="s">
        <v>119</v>
      </c>
      <c r="J156" s="151">
        <v>3.7</v>
      </c>
      <c r="K156" s="152">
        <v>3.7</v>
      </c>
      <c r="L156" s="152">
        <v>2.2999999999999998</v>
      </c>
      <c r="M156" s="153">
        <v>0</v>
      </c>
      <c r="N156" s="151">
        <v>3.7</v>
      </c>
      <c r="O156" s="152">
        <v>3.7</v>
      </c>
      <c r="P156" s="152">
        <v>2.2999999999999998</v>
      </c>
      <c r="Q156" s="153">
        <v>0</v>
      </c>
      <c r="R156" s="151">
        <v>3.7</v>
      </c>
      <c r="S156" s="152">
        <v>3.7</v>
      </c>
      <c r="T156" s="152">
        <v>2.2999999999999998</v>
      </c>
      <c r="U156" s="153">
        <v>0</v>
      </c>
      <c r="V156" s="360"/>
    </row>
    <row r="157" spans="2:22" s="7" customFormat="1" ht="13.5" thickBot="1" x14ac:dyDescent="0.25">
      <c r="B157" s="45" t="s">
        <v>20</v>
      </c>
      <c r="C157" s="92" t="s">
        <v>15</v>
      </c>
      <c r="D157" s="271" t="s">
        <v>12</v>
      </c>
      <c r="E157" s="272"/>
      <c r="F157" s="272"/>
      <c r="G157" s="272"/>
      <c r="H157" s="318"/>
      <c r="I157" s="23"/>
      <c r="J157" s="24">
        <f>J156</f>
        <v>3.7</v>
      </c>
      <c r="K157" s="25">
        <f>K156</f>
        <v>3.7</v>
      </c>
      <c r="L157" s="25">
        <f>L156</f>
        <v>2.2999999999999998</v>
      </c>
      <c r="M157" s="56">
        <f>M156</f>
        <v>0</v>
      </c>
      <c r="N157" s="24">
        <f>N156</f>
        <v>3.7</v>
      </c>
      <c r="O157" s="25">
        <f t="shared" ref="O157:Q158" si="35">O156</f>
        <v>3.7</v>
      </c>
      <c r="P157" s="25">
        <f t="shared" si="35"/>
        <v>2.2999999999999998</v>
      </c>
      <c r="Q157" s="56">
        <f t="shared" si="35"/>
        <v>0</v>
      </c>
      <c r="R157" s="24">
        <f>R156</f>
        <v>3.7</v>
      </c>
      <c r="S157" s="25">
        <f>S156</f>
        <v>3.7</v>
      </c>
      <c r="T157" s="25">
        <f>T156</f>
        <v>2.2999999999999998</v>
      </c>
      <c r="U157" s="56">
        <f>U156</f>
        <v>0</v>
      </c>
      <c r="V157" s="360"/>
    </row>
    <row r="158" spans="2:22" s="7" customFormat="1" ht="16.5" customHeight="1" thickBot="1" x14ac:dyDescent="0.25">
      <c r="B158" s="8" t="s">
        <v>20</v>
      </c>
      <c r="C158" s="274" t="s">
        <v>13</v>
      </c>
      <c r="D158" s="275"/>
      <c r="E158" s="275"/>
      <c r="F158" s="275"/>
      <c r="G158" s="275"/>
      <c r="H158" s="276"/>
      <c r="I158" s="20"/>
      <c r="J158" s="21">
        <f>J157</f>
        <v>3.7</v>
      </c>
      <c r="K158" s="22">
        <f t="shared" ref="K158:U158" si="36">K157</f>
        <v>3.7</v>
      </c>
      <c r="L158" s="22">
        <f t="shared" si="36"/>
        <v>2.2999999999999998</v>
      </c>
      <c r="M158" s="85">
        <f t="shared" si="36"/>
        <v>0</v>
      </c>
      <c r="N158" s="14">
        <f>N157</f>
        <v>3.7</v>
      </c>
      <c r="O158" s="15">
        <f t="shared" si="35"/>
        <v>3.7</v>
      </c>
      <c r="P158" s="15">
        <f t="shared" si="35"/>
        <v>2.2999999999999998</v>
      </c>
      <c r="Q158" s="83">
        <f t="shared" si="35"/>
        <v>0</v>
      </c>
      <c r="R158" s="21">
        <f t="shared" si="36"/>
        <v>3.7</v>
      </c>
      <c r="S158" s="22">
        <f t="shared" si="36"/>
        <v>3.7</v>
      </c>
      <c r="T158" s="22">
        <f t="shared" si="36"/>
        <v>2.2999999999999998</v>
      </c>
      <c r="U158" s="85">
        <f t="shared" si="36"/>
        <v>0</v>
      </c>
      <c r="V158" s="360"/>
    </row>
    <row r="159" spans="2:22" s="7" customFormat="1" ht="16.5" customHeight="1" thickBot="1" x14ac:dyDescent="0.25">
      <c r="B159" s="8" t="s">
        <v>21</v>
      </c>
      <c r="C159" s="300" t="s">
        <v>93</v>
      </c>
      <c r="D159" s="290"/>
      <c r="E159" s="290"/>
      <c r="F159" s="290"/>
      <c r="G159" s="290"/>
      <c r="H159" s="290"/>
      <c r="I159" s="290"/>
      <c r="J159" s="290"/>
      <c r="K159" s="290"/>
      <c r="L159" s="290"/>
      <c r="M159" s="290"/>
      <c r="N159" s="290"/>
      <c r="O159" s="290"/>
      <c r="P159" s="290"/>
      <c r="Q159" s="290"/>
      <c r="R159" s="290"/>
      <c r="S159" s="290"/>
      <c r="T159" s="290"/>
      <c r="U159" s="291"/>
      <c r="V159" s="360"/>
    </row>
    <row r="160" spans="2:22" s="7" customFormat="1" ht="16.5" customHeight="1" thickBot="1" x14ac:dyDescent="0.25">
      <c r="B160" s="8" t="s">
        <v>21</v>
      </c>
      <c r="C160" s="9" t="s">
        <v>15</v>
      </c>
      <c r="D160" s="314" t="s">
        <v>136</v>
      </c>
      <c r="E160" s="314"/>
      <c r="F160" s="314"/>
      <c r="G160" s="314"/>
      <c r="H160" s="314"/>
      <c r="I160" s="314"/>
      <c r="J160" s="314"/>
      <c r="K160" s="314"/>
      <c r="L160" s="314"/>
      <c r="M160" s="314"/>
      <c r="N160" s="314"/>
      <c r="O160" s="314"/>
      <c r="P160" s="314"/>
      <c r="Q160" s="314"/>
      <c r="R160" s="314"/>
      <c r="S160" s="314"/>
      <c r="T160" s="314"/>
      <c r="U160" s="314"/>
      <c r="V160" s="360"/>
    </row>
    <row r="161" spans="2:22" s="7" customFormat="1" ht="12.75" x14ac:dyDescent="0.2">
      <c r="B161" s="277" t="s">
        <v>21</v>
      </c>
      <c r="C161" s="279" t="s">
        <v>15</v>
      </c>
      <c r="D161" s="297" t="s">
        <v>15</v>
      </c>
      <c r="E161" s="283" t="s">
        <v>94</v>
      </c>
      <c r="F161" s="302" t="s">
        <v>57</v>
      </c>
      <c r="G161" s="285" t="s">
        <v>144</v>
      </c>
      <c r="H161" s="287" t="s">
        <v>147</v>
      </c>
      <c r="I161" s="159" t="s">
        <v>18</v>
      </c>
      <c r="J161" s="167">
        <v>346.4</v>
      </c>
      <c r="K161" s="168">
        <v>346.4</v>
      </c>
      <c r="L161" s="168">
        <v>176</v>
      </c>
      <c r="M161" s="169">
        <v>0</v>
      </c>
      <c r="N161" s="167">
        <v>346.4</v>
      </c>
      <c r="O161" s="168">
        <v>346.4</v>
      </c>
      <c r="P161" s="168">
        <v>176</v>
      </c>
      <c r="Q161" s="169">
        <v>0</v>
      </c>
      <c r="R161" s="167">
        <v>280.10000000000002</v>
      </c>
      <c r="S161" s="168">
        <v>280.10000000000002</v>
      </c>
      <c r="T161" s="168">
        <v>162.1</v>
      </c>
      <c r="U161" s="169">
        <v>0</v>
      </c>
      <c r="V161" s="360"/>
    </row>
    <row r="162" spans="2:22" s="7" customFormat="1" ht="38.25" customHeight="1" thickBot="1" x14ac:dyDescent="0.25">
      <c r="B162" s="278"/>
      <c r="C162" s="280"/>
      <c r="D162" s="410"/>
      <c r="E162" s="409"/>
      <c r="F162" s="331"/>
      <c r="G162" s="306"/>
      <c r="H162" s="307"/>
      <c r="I162" s="159" t="s">
        <v>119</v>
      </c>
      <c r="J162" s="167"/>
      <c r="K162" s="168"/>
      <c r="L162" s="168"/>
      <c r="M162" s="169"/>
      <c r="N162" s="167"/>
      <c r="O162" s="168"/>
      <c r="P162" s="168"/>
      <c r="Q162" s="169"/>
      <c r="R162" s="167">
        <v>3.3</v>
      </c>
      <c r="S162" s="168">
        <v>3.3</v>
      </c>
      <c r="T162" s="168">
        <v>2.5</v>
      </c>
      <c r="U162" s="169">
        <v>0</v>
      </c>
      <c r="V162" s="360"/>
    </row>
    <row r="163" spans="2:22" s="7" customFormat="1" ht="12.75" x14ac:dyDescent="0.2">
      <c r="B163" s="277" t="s">
        <v>21</v>
      </c>
      <c r="C163" s="279" t="s">
        <v>15</v>
      </c>
      <c r="D163" s="317" t="s">
        <v>19</v>
      </c>
      <c r="E163" s="407" t="s">
        <v>95</v>
      </c>
      <c r="F163" s="328" t="s">
        <v>57</v>
      </c>
      <c r="G163" s="404" t="s">
        <v>145</v>
      </c>
      <c r="H163" s="329" t="s">
        <v>148</v>
      </c>
      <c r="I163" s="159" t="s">
        <v>18</v>
      </c>
      <c r="J163" s="155">
        <v>127.4</v>
      </c>
      <c r="K163" s="156">
        <v>127.4</v>
      </c>
      <c r="L163" s="156">
        <v>50.6</v>
      </c>
      <c r="M163" s="157">
        <v>0</v>
      </c>
      <c r="N163" s="155">
        <v>127.4</v>
      </c>
      <c r="O163" s="156">
        <v>127.4</v>
      </c>
      <c r="P163" s="156">
        <v>50.6</v>
      </c>
      <c r="Q163" s="157">
        <v>0</v>
      </c>
      <c r="R163" s="155">
        <v>111.7</v>
      </c>
      <c r="S163" s="156">
        <v>111.7</v>
      </c>
      <c r="T163" s="156">
        <v>50.2</v>
      </c>
      <c r="U163" s="157">
        <v>0</v>
      </c>
      <c r="V163" s="360"/>
    </row>
    <row r="164" spans="2:22" s="7" customFormat="1" ht="42" customHeight="1" thickBot="1" x14ac:dyDescent="0.25">
      <c r="B164" s="278"/>
      <c r="C164" s="280"/>
      <c r="D164" s="299"/>
      <c r="E164" s="408"/>
      <c r="F164" s="304"/>
      <c r="G164" s="286"/>
      <c r="H164" s="288"/>
      <c r="I164" s="177" t="s">
        <v>119</v>
      </c>
      <c r="J164" s="178"/>
      <c r="K164" s="179"/>
      <c r="L164" s="179"/>
      <c r="M164" s="180"/>
      <c r="N164" s="178"/>
      <c r="O164" s="179"/>
      <c r="P164" s="179"/>
      <c r="Q164" s="180"/>
      <c r="R164" s="178">
        <v>2.6</v>
      </c>
      <c r="S164" s="179">
        <v>2.6</v>
      </c>
      <c r="T164" s="179">
        <v>2</v>
      </c>
      <c r="U164" s="180">
        <v>0</v>
      </c>
      <c r="V164" s="360"/>
    </row>
    <row r="165" spans="2:22" s="7" customFormat="1" ht="15" customHeight="1" thickBot="1" x14ac:dyDescent="0.25">
      <c r="B165" s="8" t="s">
        <v>21</v>
      </c>
      <c r="C165" s="9" t="s">
        <v>15</v>
      </c>
      <c r="D165" s="271" t="s">
        <v>12</v>
      </c>
      <c r="E165" s="272"/>
      <c r="F165" s="272"/>
      <c r="G165" s="272"/>
      <c r="H165" s="273"/>
      <c r="I165" s="23"/>
      <c r="J165" s="24">
        <f t="shared" ref="J165:Q165" si="37">J161+J163</f>
        <v>473.79999999999995</v>
      </c>
      <c r="K165" s="25">
        <f t="shared" si="37"/>
        <v>473.79999999999995</v>
      </c>
      <c r="L165" s="25">
        <f t="shared" si="37"/>
        <v>226.6</v>
      </c>
      <c r="M165" s="56">
        <f t="shared" si="37"/>
        <v>0</v>
      </c>
      <c r="N165" s="24">
        <f t="shared" si="37"/>
        <v>473.79999999999995</v>
      </c>
      <c r="O165" s="25">
        <f t="shared" si="37"/>
        <v>473.79999999999995</v>
      </c>
      <c r="P165" s="25">
        <f t="shared" si="37"/>
        <v>226.6</v>
      </c>
      <c r="Q165" s="56">
        <f t="shared" si="37"/>
        <v>0</v>
      </c>
      <c r="R165" s="24">
        <f>R161+R162+R163+R164</f>
        <v>397.70000000000005</v>
      </c>
      <c r="S165" s="25">
        <f>S161+S162+S163+S164</f>
        <v>397.70000000000005</v>
      </c>
      <c r="T165" s="25">
        <f>T161+T162+T163+T164</f>
        <v>216.8</v>
      </c>
      <c r="U165" s="56">
        <f>U161+U162+U163+U164</f>
        <v>0</v>
      </c>
      <c r="V165" s="360"/>
    </row>
    <row r="166" spans="2:22" s="7" customFormat="1" ht="16.5" customHeight="1" thickBot="1" x14ac:dyDescent="0.25">
      <c r="B166" s="8" t="s">
        <v>21</v>
      </c>
      <c r="C166" s="274" t="s">
        <v>13</v>
      </c>
      <c r="D166" s="275"/>
      <c r="E166" s="275"/>
      <c r="F166" s="275"/>
      <c r="G166" s="275"/>
      <c r="H166" s="276"/>
      <c r="I166" s="20"/>
      <c r="J166" s="21">
        <f t="shared" ref="J166:U166" si="38">J165</f>
        <v>473.79999999999995</v>
      </c>
      <c r="K166" s="22">
        <f t="shared" si="38"/>
        <v>473.79999999999995</v>
      </c>
      <c r="L166" s="22">
        <f t="shared" si="38"/>
        <v>226.6</v>
      </c>
      <c r="M166" s="85">
        <f t="shared" si="38"/>
        <v>0</v>
      </c>
      <c r="N166" s="21">
        <f>N165</f>
        <v>473.79999999999995</v>
      </c>
      <c r="O166" s="22">
        <f>O165</f>
        <v>473.79999999999995</v>
      </c>
      <c r="P166" s="22">
        <f>P165</f>
        <v>226.6</v>
      </c>
      <c r="Q166" s="85">
        <f>Q165</f>
        <v>0</v>
      </c>
      <c r="R166" s="21">
        <f t="shared" si="38"/>
        <v>397.70000000000005</v>
      </c>
      <c r="S166" s="22">
        <f t="shared" si="38"/>
        <v>397.70000000000005</v>
      </c>
      <c r="T166" s="22">
        <f t="shared" si="38"/>
        <v>216.8</v>
      </c>
      <c r="U166" s="85">
        <f t="shared" si="38"/>
        <v>0</v>
      </c>
      <c r="V166" s="360"/>
    </row>
    <row r="167" spans="2:22" s="7" customFormat="1" ht="15.75" customHeight="1" thickBot="1" x14ac:dyDescent="0.25">
      <c r="B167" s="8" t="s">
        <v>23</v>
      </c>
      <c r="C167" s="300" t="s">
        <v>89</v>
      </c>
      <c r="D167" s="290"/>
      <c r="E167" s="290"/>
      <c r="F167" s="290"/>
      <c r="G167" s="290"/>
      <c r="H167" s="290"/>
      <c r="I167" s="290"/>
      <c r="J167" s="290"/>
      <c r="K167" s="290"/>
      <c r="L167" s="290"/>
      <c r="M167" s="290"/>
      <c r="N167" s="290"/>
      <c r="O167" s="290"/>
      <c r="P167" s="290"/>
      <c r="Q167" s="290"/>
      <c r="R167" s="290"/>
      <c r="S167" s="290"/>
      <c r="T167" s="290"/>
      <c r="U167" s="291"/>
      <c r="V167" s="360"/>
    </row>
    <row r="168" spans="2:22" s="7" customFormat="1" ht="18" customHeight="1" thickBot="1" x14ac:dyDescent="0.25">
      <c r="B168" s="8" t="s">
        <v>23</v>
      </c>
      <c r="C168" s="9" t="s">
        <v>15</v>
      </c>
      <c r="D168" s="305" t="s">
        <v>137</v>
      </c>
      <c r="E168" s="293"/>
      <c r="F168" s="293"/>
      <c r="G168" s="293"/>
      <c r="H168" s="293"/>
      <c r="I168" s="293"/>
      <c r="J168" s="293"/>
      <c r="K168" s="293"/>
      <c r="L168" s="293"/>
      <c r="M168" s="293"/>
      <c r="N168" s="293"/>
      <c r="O168" s="293"/>
      <c r="P168" s="293"/>
      <c r="Q168" s="293"/>
      <c r="R168" s="293"/>
      <c r="S168" s="293"/>
      <c r="T168" s="293"/>
      <c r="U168" s="294"/>
      <c r="V168" s="360"/>
    </row>
    <row r="169" spans="2:22" s="7" customFormat="1" ht="12.75" x14ac:dyDescent="0.2">
      <c r="B169" s="277" t="s">
        <v>23</v>
      </c>
      <c r="C169" s="279" t="s">
        <v>15</v>
      </c>
      <c r="D169" s="297" t="s">
        <v>15</v>
      </c>
      <c r="E169" s="283" t="s">
        <v>96</v>
      </c>
      <c r="F169" s="302" t="s">
        <v>37</v>
      </c>
      <c r="G169" s="285" t="s">
        <v>146</v>
      </c>
      <c r="H169" s="287" t="s">
        <v>149</v>
      </c>
      <c r="I169" s="64" t="s">
        <v>119</v>
      </c>
      <c r="J169" s="87">
        <v>84.7</v>
      </c>
      <c r="K169" s="86" t="s">
        <v>133</v>
      </c>
      <c r="L169" s="86" t="s">
        <v>134</v>
      </c>
      <c r="M169" s="88">
        <v>0</v>
      </c>
      <c r="N169" s="185">
        <v>86.3</v>
      </c>
      <c r="O169" s="186">
        <v>86.3</v>
      </c>
      <c r="P169" s="186" t="s">
        <v>134</v>
      </c>
      <c r="Q169" s="187">
        <v>0</v>
      </c>
      <c r="R169" s="87">
        <v>86.3</v>
      </c>
      <c r="S169" s="86">
        <v>86.3</v>
      </c>
      <c r="T169" s="86">
        <v>57.1</v>
      </c>
      <c r="U169" s="88">
        <v>0</v>
      </c>
      <c r="V169" s="360"/>
    </row>
    <row r="170" spans="2:22" s="7" customFormat="1" ht="32.25" customHeight="1" x14ac:dyDescent="0.2">
      <c r="B170" s="295"/>
      <c r="C170" s="296"/>
      <c r="D170" s="298"/>
      <c r="E170" s="301"/>
      <c r="F170" s="303"/>
      <c r="G170" s="306"/>
      <c r="H170" s="307"/>
      <c r="I170" s="66" t="s">
        <v>18</v>
      </c>
      <c r="J170" s="87">
        <v>29.8</v>
      </c>
      <c r="K170" s="86">
        <v>29.8</v>
      </c>
      <c r="L170" s="86">
        <v>19.8</v>
      </c>
      <c r="M170" s="88">
        <v>0</v>
      </c>
      <c r="N170" s="87">
        <v>29.8</v>
      </c>
      <c r="O170" s="86">
        <v>29.8</v>
      </c>
      <c r="P170" s="86">
        <v>19.8</v>
      </c>
      <c r="Q170" s="88">
        <v>0</v>
      </c>
      <c r="R170" s="87">
        <v>23.6</v>
      </c>
      <c r="S170" s="86">
        <v>23.6</v>
      </c>
      <c r="T170" s="86">
        <v>13.1</v>
      </c>
      <c r="U170" s="88">
        <v>0</v>
      </c>
      <c r="V170" s="360"/>
    </row>
    <row r="171" spans="2:22" s="7" customFormat="1" ht="78" customHeight="1" thickBot="1" x14ac:dyDescent="0.25">
      <c r="B171" s="278"/>
      <c r="C171" s="280"/>
      <c r="D171" s="299"/>
      <c r="E171" s="284"/>
      <c r="F171" s="304"/>
      <c r="G171" s="104" t="s">
        <v>138</v>
      </c>
      <c r="H171" s="245" t="s">
        <v>197</v>
      </c>
      <c r="I171" s="66" t="s">
        <v>18</v>
      </c>
      <c r="J171" s="191"/>
      <c r="K171" s="192"/>
      <c r="L171" s="192"/>
      <c r="M171" s="193"/>
      <c r="N171" s="188">
        <v>1</v>
      </c>
      <c r="O171" s="189">
        <v>1</v>
      </c>
      <c r="P171" s="189">
        <v>0.7</v>
      </c>
      <c r="Q171" s="190">
        <v>0</v>
      </c>
      <c r="R171" s="191">
        <v>0.9</v>
      </c>
      <c r="S171" s="192">
        <v>0.9</v>
      </c>
      <c r="T171" s="192">
        <v>0.7</v>
      </c>
      <c r="U171" s="193">
        <v>0</v>
      </c>
      <c r="V171" s="360"/>
    </row>
    <row r="172" spans="2:22" s="7" customFormat="1" ht="13.5" thickBot="1" x14ac:dyDescent="0.25">
      <c r="B172" s="8" t="s">
        <v>23</v>
      </c>
      <c r="C172" s="9" t="s">
        <v>15</v>
      </c>
      <c r="D172" s="271" t="s">
        <v>12</v>
      </c>
      <c r="E172" s="272"/>
      <c r="F172" s="272"/>
      <c r="G172" s="272"/>
      <c r="H172" s="273"/>
      <c r="I172" s="23"/>
      <c r="J172" s="24">
        <f t="shared" ref="J172:U172" si="39">J169+J170+J171</f>
        <v>114.5</v>
      </c>
      <c r="K172" s="25">
        <f t="shared" si="39"/>
        <v>114.5</v>
      </c>
      <c r="L172" s="25">
        <f t="shared" si="39"/>
        <v>75.7</v>
      </c>
      <c r="M172" s="56">
        <f t="shared" si="39"/>
        <v>0</v>
      </c>
      <c r="N172" s="24">
        <f t="shared" si="39"/>
        <v>117.1</v>
      </c>
      <c r="O172" s="25">
        <f t="shared" si="39"/>
        <v>117.1</v>
      </c>
      <c r="P172" s="25">
        <f t="shared" si="39"/>
        <v>76.400000000000006</v>
      </c>
      <c r="Q172" s="56">
        <f t="shared" si="39"/>
        <v>0</v>
      </c>
      <c r="R172" s="24">
        <f t="shared" si="39"/>
        <v>110.80000000000001</v>
      </c>
      <c r="S172" s="25">
        <f t="shared" si="39"/>
        <v>110.80000000000001</v>
      </c>
      <c r="T172" s="25">
        <f t="shared" si="39"/>
        <v>70.900000000000006</v>
      </c>
      <c r="U172" s="56">
        <f t="shared" si="39"/>
        <v>0</v>
      </c>
      <c r="V172" s="360"/>
    </row>
    <row r="173" spans="2:22" s="7" customFormat="1" ht="16.5" customHeight="1" thickBot="1" x14ac:dyDescent="0.25">
      <c r="B173" s="8" t="s">
        <v>23</v>
      </c>
      <c r="C173" s="274" t="s">
        <v>13</v>
      </c>
      <c r="D173" s="275"/>
      <c r="E173" s="275"/>
      <c r="F173" s="275"/>
      <c r="G173" s="275"/>
      <c r="H173" s="276"/>
      <c r="I173" s="20"/>
      <c r="J173" s="21">
        <f t="shared" ref="J173:U173" si="40">J172</f>
        <v>114.5</v>
      </c>
      <c r="K173" s="22">
        <f t="shared" si="40"/>
        <v>114.5</v>
      </c>
      <c r="L173" s="22">
        <f t="shared" si="40"/>
        <v>75.7</v>
      </c>
      <c r="M173" s="85">
        <f t="shared" si="40"/>
        <v>0</v>
      </c>
      <c r="N173" s="14">
        <f>N172</f>
        <v>117.1</v>
      </c>
      <c r="O173" s="15">
        <f>O172</f>
        <v>117.1</v>
      </c>
      <c r="P173" s="15">
        <f>P172</f>
        <v>76.400000000000006</v>
      </c>
      <c r="Q173" s="83">
        <f>Q172</f>
        <v>0</v>
      </c>
      <c r="R173" s="21">
        <f t="shared" si="40"/>
        <v>110.80000000000001</v>
      </c>
      <c r="S173" s="22">
        <f t="shared" si="40"/>
        <v>110.80000000000001</v>
      </c>
      <c r="T173" s="22">
        <f t="shared" si="40"/>
        <v>70.900000000000006</v>
      </c>
      <c r="U173" s="85">
        <f t="shared" si="40"/>
        <v>0</v>
      </c>
      <c r="V173" s="360"/>
    </row>
    <row r="174" spans="2:22" s="7" customFormat="1" ht="29.25" customHeight="1" thickBot="1" x14ac:dyDescent="0.25">
      <c r="B174" s="8" t="s">
        <v>22</v>
      </c>
      <c r="C174" s="289" t="s">
        <v>165</v>
      </c>
      <c r="D174" s="290"/>
      <c r="E174" s="290"/>
      <c r="F174" s="290"/>
      <c r="G174" s="290"/>
      <c r="H174" s="290"/>
      <c r="I174" s="290"/>
      <c r="J174" s="290"/>
      <c r="K174" s="290"/>
      <c r="L174" s="290"/>
      <c r="M174" s="290"/>
      <c r="N174" s="290"/>
      <c r="O174" s="290"/>
      <c r="P174" s="290"/>
      <c r="Q174" s="290"/>
      <c r="R174" s="290"/>
      <c r="S174" s="290"/>
      <c r="T174" s="290"/>
      <c r="U174" s="291"/>
      <c r="V174" s="360"/>
    </row>
    <row r="175" spans="2:22" s="7" customFormat="1" ht="31.5" customHeight="1" thickBot="1" x14ac:dyDescent="0.25">
      <c r="B175" s="8" t="s">
        <v>22</v>
      </c>
      <c r="C175" s="9" t="s">
        <v>15</v>
      </c>
      <c r="D175" s="292" t="s">
        <v>184</v>
      </c>
      <c r="E175" s="293"/>
      <c r="F175" s="293"/>
      <c r="G175" s="293"/>
      <c r="H175" s="293"/>
      <c r="I175" s="293"/>
      <c r="J175" s="293"/>
      <c r="K175" s="293"/>
      <c r="L175" s="293"/>
      <c r="M175" s="293"/>
      <c r="N175" s="293"/>
      <c r="O175" s="293"/>
      <c r="P175" s="293"/>
      <c r="Q175" s="293"/>
      <c r="R175" s="293"/>
      <c r="S175" s="293"/>
      <c r="T175" s="293"/>
      <c r="U175" s="294"/>
      <c r="V175" s="360"/>
    </row>
    <row r="176" spans="2:22" s="7" customFormat="1" ht="46.5" thickBot="1" x14ac:dyDescent="0.25">
      <c r="B176" s="8" t="s">
        <v>22</v>
      </c>
      <c r="C176" s="9" t="s">
        <v>15</v>
      </c>
      <c r="D176" s="218" t="s">
        <v>15</v>
      </c>
      <c r="E176" s="219" t="s">
        <v>166</v>
      </c>
      <c r="F176" s="102" t="s">
        <v>37</v>
      </c>
      <c r="G176" s="105" t="s">
        <v>138</v>
      </c>
      <c r="H176" s="107" t="s">
        <v>197</v>
      </c>
      <c r="I176" s="163" t="s">
        <v>123</v>
      </c>
      <c r="J176" s="151"/>
      <c r="K176" s="152"/>
      <c r="L176" s="152"/>
      <c r="M176" s="153"/>
      <c r="N176" s="151">
        <v>1</v>
      </c>
      <c r="O176" s="152">
        <v>1</v>
      </c>
      <c r="P176" s="152">
        <v>0.7</v>
      </c>
      <c r="Q176" s="153">
        <v>0</v>
      </c>
      <c r="R176" s="151">
        <v>1</v>
      </c>
      <c r="S176" s="152">
        <v>1</v>
      </c>
      <c r="T176" s="152">
        <v>0.7</v>
      </c>
      <c r="U176" s="153">
        <v>0</v>
      </c>
      <c r="V176" s="360"/>
    </row>
    <row r="177" spans="2:22" s="7" customFormat="1" ht="13.5" thickBot="1" x14ac:dyDescent="0.25">
      <c r="B177" s="8" t="s">
        <v>22</v>
      </c>
      <c r="C177" s="9" t="s">
        <v>15</v>
      </c>
      <c r="D177" s="271" t="s">
        <v>12</v>
      </c>
      <c r="E177" s="272"/>
      <c r="F177" s="272"/>
      <c r="G177" s="272"/>
      <c r="H177" s="273"/>
      <c r="I177" s="23"/>
      <c r="J177" s="24">
        <f t="shared" ref="J177:U177" si="41">J174+J175+J176</f>
        <v>0</v>
      </c>
      <c r="K177" s="25">
        <f t="shared" si="41"/>
        <v>0</v>
      </c>
      <c r="L177" s="25">
        <f t="shared" si="41"/>
        <v>0</v>
      </c>
      <c r="M177" s="56">
        <f t="shared" si="41"/>
        <v>0</v>
      </c>
      <c r="N177" s="24">
        <f t="shared" si="41"/>
        <v>1</v>
      </c>
      <c r="O177" s="25">
        <f t="shared" si="41"/>
        <v>1</v>
      </c>
      <c r="P177" s="25">
        <f t="shared" si="41"/>
        <v>0.7</v>
      </c>
      <c r="Q177" s="56">
        <f t="shared" si="41"/>
        <v>0</v>
      </c>
      <c r="R177" s="24">
        <f t="shared" si="41"/>
        <v>1</v>
      </c>
      <c r="S177" s="25">
        <f t="shared" si="41"/>
        <v>1</v>
      </c>
      <c r="T177" s="25">
        <f t="shared" si="41"/>
        <v>0.7</v>
      </c>
      <c r="U177" s="56">
        <f t="shared" si="41"/>
        <v>0</v>
      </c>
      <c r="V177" s="360"/>
    </row>
    <row r="178" spans="2:22" s="7" customFormat="1" ht="13.5" thickBot="1" x14ac:dyDescent="0.25">
      <c r="B178" s="8" t="s">
        <v>22</v>
      </c>
      <c r="C178" s="274" t="s">
        <v>13</v>
      </c>
      <c r="D178" s="275"/>
      <c r="E178" s="275"/>
      <c r="F178" s="275"/>
      <c r="G178" s="275"/>
      <c r="H178" s="276"/>
      <c r="I178" s="20"/>
      <c r="J178" s="21">
        <f t="shared" ref="J178:U178" si="42">J177</f>
        <v>0</v>
      </c>
      <c r="K178" s="22">
        <f t="shared" si="42"/>
        <v>0</v>
      </c>
      <c r="L178" s="22">
        <f t="shared" si="42"/>
        <v>0</v>
      </c>
      <c r="M178" s="85">
        <f t="shared" si="42"/>
        <v>0</v>
      </c>
      <c r="N178" s="14">
        <f>N177</f>
        <v>1</v>
      </c>
      <c r="O178" s="15">
        <f>O177</f>
        <v>1</v>
      </c>
      <c r="P178" s="15">
        <f>P177</f>
        <v>0.7</v>
      </c>
      <c r="Q178" s="83">
        <f>Q177</f>
        <v>0</v>
      </c>
      <c r="R178" s="21">
        <f t="shared" si="42"/>
        <v>1</v>
      </c>
      <c r="S178" s="22">
        <f t="shared" si="42"/>
        <v>1</v>
      </c>
      <c r="T178" s="22">
        <f t="shared" si="42"/>
        <v>0.7</v>
      </c>
      <c r="U178" s="85">
        <f t="shared" si="42"/>
        <v>0</v>
      </c>
      <c r="V178" s="360"/>
    </row>
    <row r="179" spans="2:22" s="7" customFormat="1" ht="16.5" customHeight="1" thickBot="1" x14ac:dyDescent="0.25">
      <c r="B179" s="8" t="s">
        <v>37</v>
      </c>
      <c r="C179" s="289" t="s">
        <v>167</v>
      </c>
      <c r="D179" s="290"/>
      <c r="E179" s="290"/>
      <c r="F179" s="290"/>
      <c r="G179" s="290"/>
      <c r="H179" s="290"/>
      <c r="I179" s="290"/>
      <c r="J179" s="290"/>
      <c r="K179" s="290"/>
      <c r="L179" s="290"/>
      <c r="M179" s="290"/>
      <c r="N179" s="290"/>
      <c r="O179" s="290"/>
      <c r="P179" s="290"/>
      <c r="Q179" s="290"/>
      <c r="R179" s="290"/>
      <c r="S179" s="290"/>
      <c r="T179" s="290"/>
      <c r="U179" s="291"/>
      <c r="V179" s="360"/>
    </row>
    <row r="180" spans="2:22" s="7" customFormat="1" ht="13.5" thickBot="1" x14ac:dyDescent="0.25">
      <c r="B180" s="8" t="s">
        <v>37</v>
      </c>
      <c r="C180" s="9" t="s">
        <v>15</v>
      </c>
      <c r="D180" s="292" t="s">
        <v>168</v>
      </c>
      <c r="E180" s="293"/>
      <c r="F180" s="293"/>
      <c r="G180" s="293"/>
      <c r="H180" s="293"/>
      <c r="I180" s="293"/>
      <c r="J180" s="293"/>
      <c r="K180" s="293"/>
      <c r="L180" s="293"/>
      <c r="M180" s="293"/>
      <c r="N180" s="293"/>
      <c r="O180" s="293"/>
      <c r="P180" s="293"/>
      <c r="Q180" s="293"/>
      <c r="R180" s="293"/>
      <c r="S180" s="293"/>
      <c r="T180" s="293"/>
      <c r="U180" s="294"/>
      <c r="V180" s="360"/>
    </row>
    <row r="181" spans="2:22" s="7" customFormat="1" ht="76.5" customHeight="1" x14ac:dyDescent="0.2">
      <c r="B181" s="277" t="s">
        <v>37</v>
      </c>
      <c r="C181" s="279" t="s">
        <v>15</v>
      </c>
      <c r="D181" s="281" t="s">
        <v>15</v>
      </c>
      <c r="E181" s="283" t="s">
        <v>169</v>
      </c>
      <c r="F181" s="102" t="s">
        <v>57</v>
      </c>
      <c r="G181" s="285" t="s">
        <v>138</v>
      </c>
      <c r="H181" s="287" t="s">
        <v>197</v>
      </c>
      <c r="I181" s="163" t="s">
        <v>119</v>
      </c>
      <c r="J181" s="151"/>
      <c r="K181" s="152"/>
      <c r="L181" s="152"/>
      <c r="M181" s="153"/>
      <c r="N181" s="151">
        <v>3.4</v>
      </c>
      <c r="O181" s="152">
        <v>3.4</v>
      </c>
      <c r="P181" s="152">
        <v>2.6</v>
      </c>
      <c r="Q181" s="153">
        <v>0</v>
      </c>
      <c r="R181" s="151"/>
      <c r="S181" s="152"/>
      <c r="T181" s="152"/>
      <c r="U181" s="153"/>
      <c r="V181" s="360"/>
    </row>
    <row r="182" spans="2:22" s="7" customFormat="1" ht="13.5" thickBot="1" x14ac:dyDescent="0.25">
      <c r="B182" s="278"/>
      <c r="C182" s="280"/>
      <c r="D182" s="282"/>
      <c r="E182" s="284"/>
      <c r="F182" s="99" t="s">
        <v>57</v>
      </c>
      <c r="G182" s="286"/>
      <c r="H182" s="288"/>
      <c r="I182" s="220"/>
      <c r="J182" s="221"/>
      <c r="K182" s="222"/>
      <c r="L182" s="222"/>
      <c r="M182" s="223"/>
      <c r="N182" s="164">
        <v>2.6</v>
      </c>
      <c r="O182" s="165">
        <v>2.6</v>
      </c>
      <c r="P182" s="165">
        <v>2</v>
      </c>
      <c r="Q182" s="166">
        <v>0</v>
      </c>
      <c r="R182" s="164"/>
      <c r="S182" s="165"/>
      <c r="T182" s="165"/>
      <c r="U182" s="166"/>
      <c r="V182" s="360"/>
    </row>
    <row r="183" spans="2:22" s="7" customFormat="1" ht="13.5" thickBot="1" x14ac:dyDescent="0.25">
      <c r="B183" s="8" t="s">
        <v>37</v>
      </c>
      <c r="C183" s="9" t="s">
        <v>15</v>
      </c>
      <c r="D183" s="271" t="s">
        <v>12</v>
      </c>
      <c r="E183" s="272"/>
      <c r="F183" s="272"/>
      <c r="G183" s="272"/>
      <c r="H183" s="273"/>
      <c r="I183" s="23"/>
      <c r="J183" s="24">
        <f t="shared" ref="J183:U183" si="43">J181+J182</f>
        <v>0</v>
      </c>
      <c r="K183" s="25">
        <f t="shared" si="43"/>
        <v>0</v>
      </c>
      <c r="L183" s="25">
        <f t="shared" si="43"/>
        <v>0</v>
      </c>
      <c r="M183" s="56">
        <f t="shared" si="43"/>
        <v>0</v>
      </c>
      <c r="N183" s="24">
        <f t="shared" si="43"/>
        <v>6</v>
      </c>
      <c r="O183" s="25">
        <f t="shared" si="43"/>
        <v>6</v>
      </c>
      <c r="P183" s="25">
        <f t="shared" si="43"/>
        <v>4.5999999999999996</v>
      </c>
      <c r="Q183" s="56">
        <f t="shared" si="43"/>
        <v>0</v>
      </c>
      <c r="R183" s="24">
        <f t="shared" si="43"/>
        <v>0</v>
      </c>
      <c r="S183" s="25">
        <f t="shared" si="43"/>
        <v>0</v>
      </c>
      <c r="T183" s="25">
        <f t="shared" si="43"/>
        <v>0</v>
      </c>
      <c r="U183" s="56">
        <f t="shared" si="43"/>
        <v>0</v>
      </c>
      <c r="V183" s="360"/>
    </row>
    <row r="184" spans="2:22" s="7" customFormat="1" ht="13.5" thickBot="1" x14ac:dyDescent="0.25">
      <c r="B184" s="8" t="s">
        <v>37</v>
      </c>
      <c r="C184" s="274" t="s">
        <v>13</v>
      </c>
      <c r="D184" s="275"/>
      <c r="E184" s="275"/>
      <c r="F184" s="275"/>
      <c r="G184" s="275"/>
      <c r="H184" s="276"/>
      <c r="I184" s="20"/>
      <c r="J184" s="21">
        <f t="shared" ref="J184:U184" si="44">J183</f>
        <v>0</v>
      </c>
      <c r="K184" s="22">
        <f t="shared" si="44"/>
        <v>0</v>
      </c>
      <c r="L184" s="22">
        <f t="shared" si="44"/>
        <v>0</v>
      </c>
      <c r="M184" s="85">
        <f t="shared" si="44"/>
        <v>0</v>
      </c>
      <c r="N184" s="14">
        <f>N183</f>
        <v>6</v>
      </c>
      <c r="O184" s="15">
        <f>O183</f>
        <v>6</v>
      </c>
      <c r="P184" s="15">
        <f>P183</f>
        <v>4.5999999999999996</v>
      </c>
      <c r="Q184" s="83">
        <f>Q183</f>
        <v>0</v>
      </c>
      <c r="R184" s="14">
        <f t="shared" si="44"/>
        <v>0</v>
      </c>
      <c r="S184" s="15">
        <f t="shared" si="44"/>
        <v>0</v>
      </c>
      <c r="T184" s="15">
        <f t="shared" si="44"/>
        <v>0</v>
      </c>
      <c r="U184" s="83">
        <f t="shared" si="44"/>
        <v>0</v>
      </c>
      <c r="V184" s="360"/>
    </row>
    <row r="185" spans="2:22" ht="17.25" customHeight="1" thickBot="1" x14ac:dyDescent="0.25">
      <c r="B185" s="46" t="s">
        <v>57</v>
      </c>
      <c r="C185" s="384" t="s">
        <v>14</v>
      </c>
      <c r="D185" s="385"/>
      <c r="E185" s="385"/>
      <c r="F185" s="385"/>
      <c r="G185" s="385"/>
      <c r="H185" s="386"/>
      <c r="I185" s="13"/>
      <c r="J185" s="93">
        <f t="shared" ref="J185:Q185" si="45">J129+J153+J158+J166+J173+J178+J184</f>
        <v>10620.699999999999</v>
      </c>
      <c r="K185" s="224">
        <f t="shared" si="45"/>
        <v>10550.699999999999</v>
      </c>
      <c r="L185" s="224">
        <f t="shared" si="45"/>
        <v>544</v>
      </c>
      <c r="M185" s="225">
        <f t="shared" si="45"/>
        <v>70</v>
      </c>
      <c r="N185" s="93">
        <f t="shared" si="45"/>
        <v>9182.7999999999993</v>
      </c>
      <c r="O185" s="224">
        <f t="shared" si="45"/>
        <v>9112.7999999999993</v>
      </c>
      <c r="P185" s="224">
        <f t="shared" si="45"/>
        <v>549.90000000000009</v>
      </c>
      <c r="Q185" s="225">
        <f t="shared" si="45"/>
        <v>70</v>
      </c>
      <c r="R185" s="93">
        <f>R129+R153+R158+R166+R173</f>
        <v>7438.199999999998</v>
      </c>
      <c r="S185" s="224">
        <f>S129+S153+S158+S166+S173</f>
        <v>7436.3999999999978</v>
      </c>
      <c r="T185" s="224">
        <f>T129+T153+T158+T166+T173</f>
        <v>545.6</v>
      </c>
      <c r="U185" s="225">
        <f>U129+U153+U158+U166+U173</f>
        <v>1.8</v>
      </c>
      <c r="V185" s="360"/>
    </row>
    <row r="186" spans="2:22" s="19" customFormat="1" ht="17.25" customHeight="1" x14ac:dyDescent="0.2">
      <c r="B186" s="16"/>
      <c r="C186" s="17"/>
      <c r="D186" s="17"/>
      <c r="E186" s="17"/>
      <c r="F186" s="17"/>
      <c r="G186" s="17"/>
      <c r="H186" s="17"/>
      <c r="I186" s="17"/>
      <c r="J186" s="18"/>
      <c r="K186" s="18"/>
      <c r="L186" s="18"/>
      <c r="M186" s="18"/>
      <c r="N186" s="18"/>
      <c r="O186" s="18"/>
      <c r="P186" s="18"/>
      <c r="Q186" s="18"/>
      <c r="R186" s="18"/>
      <c r="S186" s="18"/>
      <c r="T186" s="18"/>
      <c r="U186" s="18"/>
      <c r="V186" s="360"/>
    </row>
  </sheetData>
  <sheetProtection selectLockedCells="1" selectUnlockedCells="1"/>
  <mergeCells count="158">
    <mergeCell ref="D165:H165"/>
    <mergeCell ref="C154:U154"/>
    <mergeCell ref="D160:U160"/>
    <mergeCell ref="D155:U155"/>
    <mergeCell ref="D157:H157"/>
    <mergeCell ref="D94:U94"/>
    <mergeCell ref="D107:H107"/>
    <mergeCell ref="F109:F111"/>
    <mergeCell ref="D148:H148"/>
    <mergeCell ref="C129:H129"/>
    <mergeCell ref="G163:G164"/>
    <mergeCell ref="F163:F164"/>
    <mergeCell ref="D149:U149"/>
    <mergeCell ref="D131:U131"/>
    <mergeCell ref="D142:H142"/>
    <mergeCell ref="D145:H145"/>
    <mergeCell ref="D146:U146"/>
    <mergeCell ref="D139:H139"/>
    <mergeCell ref="D140:U140"/>
    <mergeCell ref="C158:H158"/>
    <mergeCell ref="E163:E164"/>
    <mergeCell ref="D163:D164"/>
    <mergeCell ref="H163:H164"/>
    <mergeCell ref="H161:H162"/>
    <mergeCell ref="V11:V186"/>
    <mergeCell ref="C185:H185"/>
    <mergeCell ref="S14:T14"/>
    <mergeCell ref="J12:M13"/>
    <mergeCell ref="M14:M15"/>
    <mergeCell ref="D125:H125"/>
    <mergeCell ref="C130:U130"/>
    <mergeCell ref="D137:U137"/>
    <mergeCell ref="D143:U143"/>
    <mergeCell ref="C153:H153"/>
    <mergeCell ref="D41:U41"/>
    <mergeCell ref="D55:U55"/>
    <mergeCell ref="D89:H89"/>
    <mergeCell ref="D133:H133"/>
    <mergeCell ref="D152:H152"/>
    <mergeCell ref="D108:U108"/>
    <mergeCell ref="D102:U102"/>
    <mergeCell ref="D104:H104"/>
    <mergeCell ref="D105:U105"/>
    <mergeCell ref="D93:H93"/>
    <mergeCell ref="D74:U74"/>
    <mergeCell ref="D81:U81"/>
    <mergeCell ref="D101:H101"/>
    <mergeCell ref="H43:H45"/>
    <mergeCell ref="B11:U11"/>
    <mergeCell ref="C173:H173"/>
    <mergeCell ref="D12:D15"/>
    <mergeCell ref="G12:G15"/>
    <mergeCell ref="J14:J15"/>
    <mergeCell ref="B16:U16"/>
    <mergeCell ref="F12:F15"/>
    <mergeCell ref="D34:H34"/>
    <mergeCell ref="G109:G111"/>
    <mergeCell ref="D48:U48"/>
    <mergeCell ref="B12:B15"/>
    <mergeCell ref="C12:C15"/>
    <mergeCell ref="H12:H15"/>
    <mergeCell ref="I12:I15"/>
    <mergeCell ref="R14:R15"/>
    <mergeCell ref="U14:U15"/>
    <mergeCell ref="K14:L14"/>
    <mergeCell ref="N12:Q13"/>
    <mergeCell ref="D116:H116"/>
    <mergeCell ref="D123:U123"/>
    <mergeCell ref="D117:U117"/>
    <mergeCell ref="C159:U159"/>
    <mergeCell ref="D85:H85"/>
    <mergeCell ref="B43:B45"/>
    <mergeCell ref="R12:U13"/>
    <mergeCell ref="D80:H80"/>
    <mergeCell ref="E12:E15"/>
    <mergeCell ref="F36:F39"/>
    <mergeCell ref="C17:U17"/>
    <mergeCell ref="D73:H73"/>
    <mergeCell ref="D22:H22"/>
    <mergeCell ref="D40:H40"/>
    <mergeCell ref="D47:H47"/>
    <mergeCell ref="N14:N15"/>
    <mergeCell ref="O14:P14"/>
    <mergeCell ref="D43:D45"/>
    <mergeCell ref="C43:C45"/>
    <mergeCell ref="D54:H54"/>
    <mergeCell ref="E76:E77"/>
    <mergeCell ref="Q14:Q15"/>
    <mergeCell ref="F43:F45"/>
    <mergeCell ref="G43:G45"/>
    <mergeCell ref="D23:U23"/>
    <mergeCell ref="D29:H29"/>
    <mergeCell ref="F76:F77"/>
    <mergeCell ref="D86:U86"/>
    <mergeCell ref="H76:H77"/>
    <mergeCell ref="F49:F51"/>
    <mergeCell ref="G49:G51"/>
    <mergeCell ref="H49:H51"/>
    <mergeCell ref="D18:U18"/>
    <mergeCell ref="C163:C164"/>
    <mergeCell ref="B163:B164"/>
    <mergeCell ref="G76:G77"/>
    <mergeCell ref="B76:B77"/>
    <mergeCell ref="C76:C77"/>
    <mergeCell ref="D76:D77"/>
    <mergeCell ref="D128:H128"/>
    <mergeCell ref="D97:U97"/>
    <mergeCell ref="D90:U90"/>
    <mergeCell ref="F112:F113"/>
    <mergeCell ref="D134:U134"/>
    <mergeCell ref="D136:H136"/>
    <mergeCell ref="H109:H111"/>
    <mergeCell ref="D96:H96"/>
    <mergeCell ref="D122:H122"/>
    <mergeCell ref="D119:H119"/>
    <mergeCell ref="D120:U120"/>
    <mergeCell ref="B161:B162"/>
    <mergeCell ref="G161:G162"/>
    <mergeCell ref="F161:F162"/>
    <mergeCell ref="E161:E162"/>
    <mergeCell ref="D161:D162"/>
    <mergeCell ref="C161:C162"/>
    <mergeCell ref="C184:H184"/>
    <mergeCell ref="B181:B182"/>
    <mergeCell ref="C181:C182"/>
    <mergeCell ref="D181:D182"/>
    <mergeCell ref="E181:E182"/>
    <mergeCell ref="G181:G182"/>
    <mergeCell ref="H181:H182"/>
    <mergeCell ref="C174:U174"/>
    <mergeCell ref="D175:U175"/>
    <mergeCell ref="D177:H177"/>
    <mergeCell ref="C179:U179"/>
    <mergeCell ref="D180:U180"/>
    <mergeCell ref="R9:S9"/>
    <mergeCell ref="M4:U4"/>
    <mergeCell ref="C5:J5"/>
    <mergeCell ref="B4:L4"/>
    <mergeCell ref="R1:U1"/>
    <mergeCell ref="R7:S7"/>
    <mergeCell ref="E6:L6"/>
    <mergeCell ref="D183:H183"/>
    <mergeCell ref="C178:H178"/>
    <mergeCell ref="D172:H172"/>
    <mergeCell ref="B169:B171"/>
    <mergeCell ref="C169:C171"/>
    <mergeCell ref="D169:D171"/>
    <mergeCell ref="C167:U167"/>
    <mergeCell ref="C166:H166"/>
    <mergeCell ref="E169:E171"/>
    <mergeCell ref="F169:F171"/>
    <mergeCell ref="D168:U168"/>
    <mergeCell ref="G169:G170"/>
    <mergeCell ref="H169:H170"/>
    <mergeCell ref="D30:U30"/>
    <mergeCell ref="G36:G39"/>
    <mergeCell ref="H36:H39"/>
    <mergeCell ref="D35:U35"/>
  </mergeCells>
  <pageMargins left="0.25" right="0.25" top="0.75" bottom="0.75" header="0.3" footer="0.3"/>
  <pageSetup paperSize="9" scale="70" firstPageNumber="0" orientation="landscape"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2 lentele tūkst.Eur</vt:lpstr>
      <vt:lpstr>'2 lentele tūkst.Eur'!Print_Area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Gintarė Navickienė</cp:lastModifiedBy>
  <cp:lastPrinted>2018-07-03T05:12:03Z</cp:lastPrinted>
  <dcterms:created xsi:type="dcterms:W3CDTF">2012-09-04T10:49:59Z</dcterms:created>
  <dcterms:modified xsi:type="dcterms:W3CDTF">2019-06-25T11:33:15Z</dcterms:modified>
</cp:coreProperties>
</file>