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ĮGYVENDINIMO ATASKAITA 2016\jungiamos programos\10 programa\"/>
    </mc:Choice>
  </mc:AlternateContent>
  <bookViews>
    <workbookView xWindow="0" yWindow="0" windowWidth="28800" windowHeight="11445" tabRatio="239"/>
  </bookViews>
  <sheets>
    <sheet name="1 lentele" sheetId="1" r:id="rId1"/>
  </sheets>
  <definedNames>
    <definedName name="_GoBack" localSheetId="0">'1 lentele'!#REF!</definedName>
    <definedName name="_xlnm.Print_Area" localSheetId="0">'1 lentele'!$A$3:$BF$146</definedName>
    <definedName name="_xlnm.Print_Titles" localSheetId="0">'1 lentele'!$15:$17</definedName>
  </definedNames>
  <calcPr calcId="152511"/>
</workbook>
</file>

<file path=xl/calcChain.xml><?xml version="1.0" encoding="utf-8"?>
<calcChain xmlns="http://schemas.openxmlformats.org/spreadsheetml/2006/main">
  <c r="AT106" i="1" l="1"/>
  <c r="BC106" i="1"/>
  <c r="BD106" i="1"/>
  <c r="BE106" i="1"/>
  <c r="BF106" i="1"/>
  <c r="BC113" i="1" l="1"/>
  <c r="BC137" i="1" l="1"/>
  <c r="BD137" i="1" s="1"/>
  <c r="BC136" i="1" l="1"/>
  <c r="M65" i="1" l="1"/>
  <c r="N65" i="1"/>
  <c r="U97" i="1"/>
  <c r="W97" i="1"/>
  <c r="X97" i="1"/>
  <c r="L97" i="1"/>
  <c r="M59" i="1"/>
  <c r="W59" i="1"/>
  <c r="X59" i="1"/>
  <c r="AD59" i="1"/>
  <c r="AL59" i="1"/>
  <c r="AM59" i="1"/>
  <c r="AN59" i="1"/>
  <c r="AO59" i="1"/>
  <c r="AU59" i="1"/>
  <c r="BC59" i="1"/>
  <c r="BD59" i="1"/>
  <c r="BE59" i="1"/>
  <c r="BF59" i="1"/>
  <c r="L54" i="1"/>
  <c r="M54" i="1"/>
  <c r="U54" i="1"/>
  <c r="V54" i="1"/>
  <c r="W54" i="1"/>
  <c r="X54" i="1"/>
  <c r="AC54" i="1"/>
  <c r="AD54" i="1"/>
  <c r="AL54" i="1"/>
  <c r="AM54" i="1"/>
  <c r="AN54" i="1"/>
  <c r="AO54" i="1"/>
  <c r="AT54" i="1"/>
  <c r="AU54" i="1"/>
  <c r="BC54" i="1"/>
  <c r="BD54" i="1"/>
  <c r="BE54" i="1"/>
  <c r="BF54" i="1"/>
  <c r="U46" i="1"/>
  <c r="V46" i="1"/>
  <c r="V49" i="1" s="1"/>
  <c r="L46" i="1"/>
  <c r="L49" i="1" s="1"/>
  <c r="M103" i="1"/>
  <c r="N107" i="1"/>
  <c r="U103" i="1"/>
  <c r="V103" i="1"/>
  <c r="W103" i="1"/>
  <c r="X103" i="1"/>
  <c r="U49" i="1"/>
  <c r="W49" i="1"/>
  <c r="X49" i="1"/>
  <c r="AC49" i="1"/>
  <c r="AL49" i="1"/>
  <c r="AM49" i="1"/>
  <c r="AN49" i="1"/>
  <c r="AO49" i="1"/>
  <c r="AT49" i="1"/>
  <c r="BC49" i="1"/>
  <c r="BD49" i="1"/>
  <c r="BE49" i="1"/>
  <c r="BF49" i="1"/>
  <c r="L42" i="1"/>
  <c r="U42" i="1"/>
  <c r="V42" i="1"/>
  <c r="W42" i="1"/>
  <c r="X42" i="1"/>
  <c r="AC42" i="1"/>
  <c r="AL42" i="1"/>
  <c r="AM42" i="1"/>
  <c r="AN42" i="1"/>
  <c r="AO42" i="1"/>
  <c r="AT42" i="1"/>
  <c r="BC42" i="1"/>
  <c r="BD42" i="1"/>
  <c r="BE42" i="1"/>
  <c r="BF42" i="1"/>
  <c r="AL97" i="1"/>
  <c r="AM97" i="1"/>
  <c r="AN97" i="1"/>
  <c r="AO97" i="1"/>
  <c r="AC97" i="1"/>
  <c r="AC106" i="1"/>
  <c r="AL106" i="1"/>
  <c r="AM106" i="1"/>
  <c r="AN106" i="1"/>
  <c r="AO106" i="1"/>
  <c r="N146" i="1" l="1"/>
  <c r="L138" i="1" l="1"/>
  <c r="L139" i="1" s="1"/>
  <c r="P138" i="1"/>
  <c r="P139" i="1" s="1"/>
  <c r="U138" i="1"/>
  <c r="U139" i="1" s="1"/>
  <c r="V138" i="1"/>
  <c r="V139" i="1" s="1"/>
  <c r="W138" i="1"/>
  <c r="W139" i="1" s="1"/>
  <c r="X138" i="1"/>
  <c r="X139" i="1" s="1"/>
  <c r="AC138" i="1"/>
  <c r="AC139" i="1" s="1"/>
  <c r="AD138" i="1"/>
  <c r="AD139" i="1" s="1"/>
  <c r="AG138" i="1"/>
  <c r="AG139" i="1" s="1"/>
  <c r="AL138" i="1"/>
  <c r="AL139" i="1" s="1"/>
  <c r="AM138" i="1"/>
  <c r="AM139" i="1" s="1"/>
  <c r="AN138" i="1"/>
  <c r="AN139" i="1" s="1"/>
  <c r="AO138" i="1"/>
  <c r="AO139" i="1" s="1"/>
  <c r="AT138" i="1"/>
  <c r="AT139" i="1" s="1"/>
  <c r="AU138" i="1"/>
  <c r="AU139" i="1" s="1"/>
  <c r="AX138" i="1"/>
  <c r="AX139" i="1" s="1"/>
  <c r="BD138" i="1"/>
  <c r="BD139" i="1" s="1"/>
  <c r="BE138" i="1"/>
  <c r="BE139" i="1" s="1"/>
  <c r="BF138" i="1"/>
  <c r="BF139" i="1" s="1"/>
  <c r="BC138" i="1"/>
  <c r="BC139" i="1" s="1"/>
  <c r="L126" i="1"/>
  <c r="W126" i="1"/>
  <c r="X126" i="1"/>
  <c r="AC126" i="1"/>
  <c r="AL126" i="1"/>
  <c r="AM126" i="1"/>
  <c r="AN126" i="1"/>
  <c r="AO126" i="1"/>
  <c r="AT126" i="1"/>
  <c r="BE126" i="1"/>
  <c r="BF126" i="1"/>
  <c r="J123" i="1"/>
  <c r="J127" i="1" s="1"/>
  <c r="J146" i="1" s="1"/>
  <c r="V123" i="1"/>
  <c r="W123" i="1"/>
  <c r="X123" i="1"/>
  <c r="AA123" i="1"/>
  <c r="AA127" i="1" s="1"/>
  <c r="AA146" i="1" s="1"/>
  <c r="AM123" i="1"/>
  <c r="AN123" i="1"/>
  <c r="AO123" i="1"/>
  <c r="AR123" i="1"/>
  <c r="AR127" i="1" s="1"/>
  <c r="AR146" i="1" s="1"/>
  <c r="BD123" i="1"/>
  <c r="BE123" i="1"/>
  <c r="L120" i="1"/>
  <c r="U120" i="1"/>
  <c r="V120" i="1"/>
  <c r="W120" i="1"/>
  <c r="X120" i="1"/>
  <c r="AC120" i="1"/>
  <c r="AL120" i="1"/>
  <c r="AM120" i="1"/>
  <c r="AN120" i="1"/>
  <c r="AO120" i="1"/>
  <c r="AT120" i="1"/>
  <c r="BC120" i="1"/>
  <c r="BD120" i="1"/>
  <c r="BE120" i="1"/>
  <c r="BF120" i="1"/>
  <c r="L117" i="1"/>
  <c r="U117" i="1"/>
  <c r="V117" i="1"/>
  <c r="W117" i="1"/>
  <c r="X117" i="1"/>
  <c r="AC117" i="1"/>
  <c r="AL117" i="1"/>
  <c r="AM117" i="1"/>
  <c r="AN117" i="1"/>
  <c r="AO117" i="1"/>
  <c r="AT117" i="1"/>
  <c r="BC117" i="1"/>
  <c r="BD117" i="1"/>
  <c r="BE117" i="1"/>
  <c r="BF117" i="1"/>
  <c r="L114" i="1"/>
  <c r="O114" i="1"/>
  <c r="O127" i="1" s="1"/>
  <c r="O146" i="1" s="1"/>
  <c r="W114" i="1"/>
  <c r="X114" i="1"/>
  <c r="AC114" i="1"/>
  <c r="AF114" i="1"/>
  <c r="AF127" i="1" s="1"/>
  <c r="AF146" i="1" s="1"/>
  <c r="AN114" i="1"/>
  <c r="AO114" i="1"/>
  <c r="AT114" i="1"/>
  <c r="AW114" i="1"/>
  <c r="AW127" i="1" s="1"/>
  <c r="AW146" i="1" s="1"/>
  <c r="BE114" i="1"/>
  <c r="BF114" i="1"/>
  <c r="BC114" i="1"/>
  <c r="U114" i="1"/>
  <c r="W111" i="1"/>
  <c r="X111" i="1"/>
  <c r="L111" i="1"/>
  <c r="U111" i="1"/>
  <c r="AC111" i="1"/>
  <c r="AL111" i="1"/>
  <c r="AM111" i="1"/>
  <c r="AN111" i="1"/>
  <c r="AO111" i="1"/>
  <c r="AT111" i="1"/>
  <c r="BC111" i="1"/>
  <c r="BD111" i="1"/>
  <c r="BE111" i="1"/>
  <c r="BF111" i="1"/>
  <c r="AO127" i="1" l="1"/>
  <c r="AC127" i="1"/>
  <c r="X127" i="1"/>
  <c r="AN127" i="1"/>
  <c r="BE127" i="1"/>
  <c r="W127" i="1"/>
  <c r="AT127" i="1"/>
  <c r="L127" i="1"/>
  <c r="V113" i="1"/>
  <c r="V114" i="1" s="1"/>
  <c r="BC94" i="1"/>
  <c r="BD94" i="1"/>
  <c r="BE94" i="1"/>
  <c r="BF94" i="1"/>
  <c r="AU94" i="1"/>
  <c r="BC97" i="1"/>
  <c r="BD97" i="1"/>
  <c r="BE97" i="1"/>
  <c r="BF97" i="1"/>
  <c r="AU97" i="1"/>
  <c r="AL94" i="1"/>
  <c r="AL99" i="1" s="1"/>
  <c r="AM94" i="1"/>
  <c r="AM99" i="1" s="1"/>
  <c r="AN94" i="1"/>
  <c r="AN99" i="1" s="1"/>
  <c r="AO94" i="1"/>
  <c r="AO99" i="1" s="1"/>
  <c r="AC94" i="1"/>
  <c r="AC99" i="1" s="1"/>
  <c r="V98" i="1"/>
  <c r="V97" i="1" s="1"/>
  <c r="U94" i="1"/>
  <c r="U99" i="1" s="1"/>
  <c r="V94" i="1"/>
  <c r="W94" i="1"/>
  <c r="W99" i="1" s="1"/>
  <c r="X94" i="1"/>
  <c r="X99" i="1" s="1"/>
  <c r="L94" i="1"/>
  <c r="L99" i="1" s="1"/>
  <c r="V58" i="1"/>
  <c r="V59" i="1" s="1"/>
  <c r="U58" i="1"/>
  <c r="U59" i="1" s="1"/>
  <c r="V99" i="1" l="1"/>
  <c r="BF99" i="1"/>
  <c r="BC99" i="1"/>
  <c r="BD99" i="1"/>
  <c r="BE99" i="1"/>
  <c r="AU99" i="1"/>
  <c r="BF144" i="1"/>
  <c r="BF145" i="1" s="1"/>
  <c r="BE144" i="1"/>
  <c r="BE145" i="1" s="1"/>
  <c r="BD144" i="1"/>
  <c r="BD145" i="1" s="1"/>
  <c r="BC144" i="1"/>
  <c r="BC145" i="1" s="1"/>
  <c r="AX144" i="1"/>
  <c r="AX145" i="1" s="1"/>
  <c r="AX146" i="1" s="1"/>
  <c r="AU144" i="1"/>
  <c r="AU145" i="1" s="1"/>
  <c r="AO144" i="1"/>
  <c r="AO145" i="1" s="1"/>
  <c r="AN144" i="1"/>
  <c r="AN145" i="1" s="1"/>
  <c r="AM144" i="1"/>
  <c r="AM145" i="1" s="1"/>
  <c r="AG144" i="1"/>
  <c r="AG145" i="1" s="1"/>
  <c r="AG146" i="1" s="1"/>
  <c r="AD144" i="1"/>
  <c r="AD145" i="1" s="1"/>
  <c r="X144" i="1"/>
  <c r="X145" i="1" s="1"/>
  <c r="W144" i="1"/>
  <c r="W145" i="1" s="1"/>
  <c r="P144" i="1"/>
  <c r="P145" i="1" s="1"/>
  <c r="M144" i="1"/>
  <c r="M145" i="1" s="1"/>
  <c r="AL142" i="1"/>
  <c r="AL144" i="1" s="1"/>
  <c r="AL145" i="1" s="1"/>
  <c r="U142" i="1"/>
  <c r="U144" i="1" s="1"/>
  <c r="U145" i="1" s="1"/>
  <c r="BF132" i="1"/>
  <c r="BE132" i="1"/>
  <c r="AU132" i="1"/>
  <c r="AU133" i="1" s="1"/>
  <c r="AO132" i="1"/>
  <c r="AO133" i="1" s="1"/>
  <c r="AN132" i="1"/>
  <c r="AN133" i="1" s="1"/>
  <c r="AM132" i="1"/>
  <c r="AM133" i="1" s="1"/>
  <c r="AL132" i="1"/>
  <c r="AL133" i="1" s="1"/>
  <c r="AD132" i="1"/>
  <c r="AD133" i="1" s="1"/>
  <c r="X132" i="1"/>
  <c r="X133" i="1" s="1"/>
  <c r="W132" i="1"/>
  <c r="W133" i="1" s="1"/>
  <c r="V132" i="1"/>
  <c r="V133" i="1" s="1"/>
  <c r="U132" i="1"/>
  <c r="U133" i="1" s="1"/>
  <c r="BD130" i="1"/>
  <c r="BD132" i="1" s="1"/>
  <c r="BC130" i="1"/>
  <c r="BC132" i="1" s="1"/>
  <c r="BC133" i="1" s="1"/>
  <c r="M132" i="1"/>
  <c r="M133" i="1" s="1"/>
  <c r="BC125" i="1"/>
  <c r="BC126" i="1" s="1"/>
  <c r="V125" i="1"/>
  <c r="V126" i="1" s="1"/>
  <c r="V127" i="1" s="1"/>
  <c r="U125" i="1"/>
  <c r="U126" i="1" s="1"/>
  <c r="BF122" i="1"/>
  <c r="BF123" i="1" s="1"/>
  <c r="BF127" i="1" s="1"/>
  <c r="BC122" i="1"/>
  <c r="BC123" i="1" s="1"/>
  <c r="BC127" i="1" s="1"/>
  <c r="AL122" i="1"/>
  <c r="AL123" i="1" s="1"/>
  <c r="U122" i="1"/>
  <c r="U123" i="1" s="1"/>
  <c r="U127" i="1" s="1"/>
  <c r="BD113" i="1"/>
  <c r="BD114" i="1" s="1"/>
  <c r="AM113" i="1"/>
  <c r="AM114" i="1" s="1"/>
  <c r="AM127" i="1" s="1"/>
  <c r="AL113" i="1"/>
  <c r="AL114" i="1" s="1"/>
  <c r="AL127" i="1" s="1"/>
  <c r="BE133" i="1" l="1"/>
  <c r="BD133" i="1"/>
  <c r="BF133" i="1"/>
  <c r="V142" i="1"/>
  <c r="V144" i="1" s="1"/>
  <c r="V145" i="1" s="1"/>
  <c r="BD125" i="1"/>
  <c r="BD126" i="1" s="1"/>
  <c r="BD127" i="1" s="1"/>
  <c r="L92" i="1" l="1"/>
  <c r="U92" i="1"/>
  <c r="V92" i="1"/>
  <c r="W92" i="1"/>
  <c r="X92" i="1"/>
  <c r="AC92" i="1"/>
  <c r="AL92" i="1"/>
  <c r="AM92" i="1"/>
  <c r="AN92" i="1"/>
  <c r="AO92" i="1"/>
  <c r="AT92" i="1"/>
  <c r="BC92" i="1"/>
  <c r="BD92" i="1"/>
  <c r="BE92" i="1"/>
  <c r="BF92" i="1"/>
  <c r="L89" i="1" l="1"/>
  <c r="U89" i="1"/>
  <c r="V89" i="1"/>
  <c r="W89" i="1"/>
  <c r="X89" i="1"/>
  <c r="AC89" i="1"/>
  <c r="AL89" i="1"/>
  <c r="AM89" i="1"/>
  <c r="AN89" i="1"/>
  <c r="AO89" i="1"/>
  <c r="L86" i="1"/>
  <c r="U86" i="1"/>
  <c r="V86" i="1"/>
  <c r="W86" i="1"/>
  <c r="X86" i="1"/>
  <c r="Y86" i="1"/>
  <c r="AC86" i="1"/>
  <c r="AL86" i="1"/>
  <c r="AM86" i="1"/>
  <c r="AN86" i="1"/>
  <c r="AO86" i="1"/>
  <c r="H86" i="1"/>
  <c r="L81" i="1"/>
  <c r="U81" i="1"/>
  <c r="V81" i="1"/>
  <c r="W81" i="1"/>
  <c r="X81" i="1"/>
  <c r="AC81" i="1"/>
  <c r="AL81" i="1"/>
  <c r="AM81" i="1"/>
  <c r="AN81" i="1"/>
  <c r="AO81" i="1"/>
  <c r="Y78" i="1"/>
  <c r="H78" i="1"/>
  <c r="Y74" i="1"/>
  <c r="H74" i="1"/>
  <c r="M70" i="1"/>
  <c r="U70" i="1"/>
  <c r="V70" i="1"/>
  <c r="W70" i="1"/>
  <c r="X70" i="1"/>
  <c r="Y70" i="1"/>
  <c r="AD70" i="1"/>
  <c r="AL70" i="1"/>
  <c r="AM70" i="1"/>
  <c r="AN70" i="1"/>
  <c r="AO70" i="1"/>
  <c r="H70" i="1"/>
  <c r="L65" i="1"/>
  <c r="U65" i="1"/>
  <c r="V65" i="1"/>
  <c r="W65" i="1"/>
  <c r="X65" i="1"/>
  <c r="AC65" i="1"/>
  <c r="AD65" i="1"/>
  <c r="AE65" i="1"/>
  <c r="AL65" i="1"/>
  <c r="AM65" i="1"/>
  <c r="AN65" i="1"/>
  <c r="AO65" i="1"/>
  <c r="L36" i="1"/>
  <c r="M36" i="1"/>
  <c r="U36" i="1"/>
  <c r="V36" i="1"/>
  <c r="W36" i="1"/>
  <c r="X36" i="1"/>
  <c r="AC36" i="1"/>
  <c r="AD36" i="1"/>
  <c r="AL36" i="1"/>
  <c r="AM36" i="1"/>
  <c r="AN36" i="1"/>
  <c r="AO36" i="1"/>
  <c r="L31" i="1"/>
  <c r="U31" i="1"/>
  <c r="V31" i="1"/>
  <c r="W31" i="1"/>
  <c r="X31" i="1"/>
  <c r="Y31" i="1"/>
  <c r="AC31" i="1"/>
  <c r="AL31" i="1"/>
  <c r="AM31" i="1"/>
  <c r="AN31" i="1"/>
  <c r="AO31" i="1"/>
  <c r="H31" i="1"/>
  <c r="L24" i="1"/>
  <c r="U24" i="1"/>
  <c r="V24" i="1"/>
  <c r="W24" i="1"/>
  <c r="X24" i="1"/>
  <c r="Y24" i="1"/>
  <c r="AC24" i="1"/>
  <c r="AL24" i="1"/>
  <c r="AM24" i="1"/>
  <c r="AN24" i="1"/>
  <c r="AO24" i="1"/>
  <c r="H24" i="1"/>
  <c r="H107" i="1" s="1"/>
  <c r="AT89" i="1"/>
  <c r="BC89" i="1"/>
  <c r="BD89" i="1"/>
  <c r="BE89" i="1"/>
  <c r="BF89" i="1"/>
  <c r="AT86" i="1"/>
  <c r="BC86" i="1"/>
  <c r="BD86" i="1"/>
  <c r="BE86" i="1"/>
  <c r="BF86" i="1"/>
  <c r="AP86" i="1"/>
  <c r="AT81" i="1"/>
  <c r="BC81" i="1"/>
  <c r="BD81" i="1"/>
  <c r="BE81" i="1"/>
  <c r="BF81" i="1"/>
  <c r="AP78" i="1"/>
  <c r="AP74" i="1"/>
  <c r="AU70" i="1"/>
  <c r="BC70" i="1"/>
  <c r="BD70" i="1"/>
  <c r="BE70" i="1"/>
  <c r="BF70" i="1"/>
  <c r="AT65" i="1"/>
  <c r="AU65" i="1"/>
  <c r="AV65" i="1"/>
  <c r="AV107" i="1" s="1"/>
  <c r="BC65" i="1"/>
  <c r="BD65" i="1"/>
  <c r="BE65" i="1"/>
  <c r="BF65" i="1"/>
  <c r="AT36" i="1"/>
  <c r="AU36" i="1"/>
  <c r="BC36" i="1"/>
  <c r="BD36" i="1"/>
  <c r="BE36" i="1"/>
  <c r="BF36" i="1"/>
  <c r="AT31" i="1"/>
  <c r="BC31" i="1"/>
  <c r="BD31" i="1"/>
  <c r="BE31" i="1"/>
  <c r="BF31" i="1"/>
  <c r="AP31" i="1"/>
  <c r="AT24" i="1"/>
  <c r="BC24" i="1"/>
  <c r="BD24" i="1"/>
  <c r="BE24" i="1"/>
  <c r="BF24" i="1"/>
  <c r="AP24" i="1"/>
  <c r="AM107" i="1" l="1"/>
  <c r="AM146" i="1" s="1"/>
  <c r="X107" i="1"/>
  <c r="L107" i="1"/>
  <c r="L146" i="1" s="1"/>
  <c r="V107" i="1"/>
  <c r="V146" i="1" s="1"/>
  <c r="AL107" i="1"/>
  <c r="AL146" i="1" s="1"/>
  <c r="W107" i="1"/>
  <c r="W146" i="1" s="1"/>
  <c r="AD107" i="1"/>
  <c r="AD146" i="1" s="1"/>
  <c r="AE107" i="1"/>
  <c r="AE146" i="1" s="1"/>
  <c r="U107" i="1"/>
  <c r="U146" i="1" s="1"/>
  <c r="AO107" i="1"/>
  <c r="AO146" i="1" s="1"/>
  <c r="AC107" i="1"/>
  <c r="AC146" i="1" s="1"/>
  <c r="AN107" i="1"/>
  <c r="AN146" i="1" s="1"/>
  <c r="Y107" i="1"/>
  <c r="Y146" i="1" s="1"/>
  <c r="M107" i="1"/>
  <c r="M146" i="1" s="1"/>
  <c r="AP107" i="1"/>
  <c r="AP146" i="1" s="1"/>
  <c r="AT107" i="1"/>
  <c r="AT146" i="1" s="1"/>
  <c r="BF107" i="1"/>
  <c r="BF146" i="1" s="1"/>
  <c r="BE107" i="1"/>
  <c r="BE146" i="1" s="1"/>
  <c r="BD107" i="1"/>
  <c r="BD146" i="1" s="1"/>
  <c r="BC107" i="1"/>
  <c r="BC146" i="1" s="1"/>
  <c r="AU107" i="1"/>
  <c r="AU146" i="1" s="1"/>
  <c r="H146" i="1"/>
  <c r="P146" i="1"/>
  <c r="AV146" i="1"/>
  <c r="X146" i="1"/>
</calcChain>
</file>

<file path=xl/sharedStrings.xml><?xml version="1.0" encoding="utf-8"?>
<sst xmlns="http://schemas.openxmlformats.org/spreadsheetml/2006/main" count="650" uniqueCount="176">
  <si>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</si>
  <si>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</si>
  <si>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</si>
  <si>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</si>
  <si>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</si>
  <si>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</si>
  <si>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Iš viso</t>
  </si>
  <si>
    <t>Išlaidoms</t>
  </si>
  <si>
    <t>Turtui įsigyti ir finansiniams įsipareigojimams vykdyti</t>
  </si>
  <si>
    <t>Iš jų - darbo užmokesčiui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</si>
  <si>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</si>
  <si>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</si>
  <si>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</si>
  <si>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</si>
  <si>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</si>
  <si>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</si>
  <si>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Lėšos pagal finansavimo šaltinius</t>
  </si>
  <si>
    <t>Kelių priežiūros ir plėtros programos lėšos</t>
  </si>
  <si>
    <t>VIP lėšos</t>
  </si>
  <si>
    <t>Privalomojo sveikatos draudimo lėšos</t>
  </si>
  <si>
    <t xml:space="preserve">Kitos lėšos </t>
  </si>
  <si>
    <t xml:space="preserve">Privatizavimo fondo lėšos </t>
  </si>
  <si>
    <t>Savivaldybės biudžeto  asignavimai</t>
  </si>
  <si>
    <t>Priemonės pavadinimas</t>
  </si>
  <si>
    <t>Paskolos lėšos</t>
  </si>
  <si>
    <t>Kiti finansavimo šaltiniai</t>
  </si>
  <si>
    <t>Biudžetinių įstaigų pajamos</t>
  </si>
  <si>
    <t>Savivaldybės biudžeto lėšos</t>
  </si>
  <si>
    <t>Valstybės biudžeto lėšos</t>
  </si>
  <si>
    <t xml:space="preserve">     </t>
  </si>
  <si>
    <t xml:space="preserve">       </t>
  </si>
  <si>
    <t>LĖŠŲ RODIKLIAI</t>
  </si>
  <si>
    <t>Valstybės biudžeto spec. tikslinės dotacijos lėšos</t>
  </si>
  <si>
    <t>Bendrosios dotacijos kompensacija</t>
  </si>
  <si>
    <t>Savivaldybės aplinkos apsaugos
 rėmimo spec. programos lėšos</t>
  </si>
  <si>
    <t xml:space="preserve">   </t>
  </si>
  <si>
    <t>1 lentelė</t>
  </si>
  <si>
    <t>tūkst. Eur</t>
  </si>
  <si>
    <t>10 PROGRAMA. SOCIALINĖS APSAUGOS PLĖTOJIMAS, SKURDO IR SOCIALINĖS ATSKIRTIES MAŽINIMAS IR SVEIKATOS APSAUGA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</si>
  <si>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</si>
  <si>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</si>
  <si>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>Gerinti neįgaliųjų socialinę integraciją į bendruomenę</t>
  </si>
  <si>
    <t>Užtikrinti socialinės globos teikimą asmenims su negalia</t>
  </si>
  <si>
    <t>Užtikrinti socialinės globos teikimą senyvo amžiaus asmenims ir socialinę priežiūrą senyvo amžiaus ir neįgaliems asmenims</t>
  </si>
  <si>
    <t>Užtikrinti socialinės globos paslaugų teikimą vaikams, likusiems be tėvų globos</t>
  </si>
  <si>
    <t>Ugdyti ir formuoti visuomenei priimtinus socialinės rizikos šeimų socialinius įgūdžius</t>
  </si>
  <si>
    <t>Teikti socialinę paramą mokiniams</t>
  </si>
  <si>
    <t>Teikti piniginę socialinę paramą nepasiturintiems gyventojams</t>
  </si>
  <si>
    <t>Teikti paramą mirties atveju</t>
  </si>
  <si>
    <t>Mokėti šalpos išmokas</t>
  </si>
  <si>
    <t>Mokėti išmokas vaikams</t>
  </si>
  <si>
    <t>Organizuoti maisto ir intervencinių  atsargų tiekimą labiausiai nepasiturintiems asmenims</t>
  </si>
  <si>
    <t>Kompensuoti važiavimo išlaidas</t>
  </si>
  <si>
    <t>Užtikrinti socialinių paslaugų teikimą socialinės rizikos asmenims krizės, benamystės atveju</t>
  </si>
  <si>
    <t>10</t>
  </si>
  <si>
    <t xml:space="preserve">Būsto pritaikymas žmonėms su negalia                                                                                                                                                                                 </t>
  </si>
  <si>
    <t>Administravimo išlaidų kompensavimas pritaikant būstą žmonėms su negalia</t>
  </si>
  <si>
    <t>188718528</t>
  </si>
  <si>
    <t>01</t>
  </si>
  <si>
    <t>02</t>
  </si>
  <si>
    <t>03</t>
  </si>
  <si>
    <t>Socialinės reabilitacijos paslaugų neįgaliesiems bendruomenėje projektų finansavimas</t>
  </si>
  <si>
    <t xml:space="preserve">Neįgaliųjų rėmimo programos įgyvendinimas </t>
  </si>
  <si>
    <t>Socialinės reabilitacijos paslaugų neįgaliesiems bendruomenėje projektų administravimo išlaidų kompensavimas</t>
  </si>
  <si>
    <t>04</t>
  </si>
  <si>
    <t>Senatvės pagalbos pašalpos ir senelių išlaikymas globos įstaigose:</t>
  </si>
  <si>
    <t>Socialinės globos  paslaugų senyvo amžiaus asmenims kitų savivaldybių (valstybės) socialinių paslaugų įstaigose finansavimas</t>
  </si>
  <si>
    <t>Mokėti pagalbos pinigus</t>
  </si>
  <si>
    <t>05</t>
  </si>
  <si>
    <t>Vaikų išlaikymas globos įstaigose:</t>
  </si>
  <si>
    <t>Vaikams, likusiems be tėvų globos, socialinės globos paslaugų teikimo  globos įstaigose finansavimas</t>
  </si>
  <si>
    <t>06</t>
  </si>
  <si>
    <t>07</t>
  </si>
  <si>
    <t>08</t>
  </si>
  <si>
    <t>Būsto šildymo išlaidų ir išlaidų karštam ir šaltam vandeniui kompensacijų mokėjimas</t>
  </si>
  <si>
    <t>Socialinės išmokos natūra ir pinigais socialiai pažeidžiamiems asmenims</t>
  </si>
  <si>
    <t>09</t>
  </si>
  <si>
    <t>Laidojimo pašalpų mokėjimas</t>
  </si>
  <si>
    <t xml:space="preserve">Laidojimo pašalpų administravimas </t>
  </si>
  <si>
    <t>Teikti valstybės finansinę paramą parvežant į Lietuvą užsieyje mirusiųjų (žuvusiųjų) Lietuvos Respublikos piliečių palaikus</t>
  </si>
  <si>
    <t>Šalpos išmokų mokėjimas</t>
  </si>
  <si>
    <t>Šalpos išmokų administravimo išlaidų kompensavimas</t>
  </si>
  <si>
    <t>11</t>
  </si>
  <si>
    <t>Išmokų vaikams mokėjimas</t>
  </si>
  <si>
    <t>Išmokų vaikams administravimo išlaidų kompensavimas</t>
  </si>
  <si>
    <t>12</t>
  </si>
  <si>
    <t xml:space="preserve">Maisto nepasiturintiems tiekimo  programos įgyvendinimas </t>
  </si>
  <si>
    <t>13</t>
  </si>
  <si>
    <t>Transporto išlaidų bei specialiųjų lengvųjų automobilių įsigijimo išlaidų kompensavimas</t>
  </si>
  <si>
    <t>Transporto išlaidų kompensacijų administravimas</t>
  </si>
  <si>
    <t>14</t>
  </si>
  <si>
    <r>
      <rPr>
        <b/>
        <sz val="10"/>
        <rFont val="Times New Roman"/>
        <family val="1"/>
        <charset val="186"/>
      </rP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</si>
  <si>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 globa asmenims turintiems sunkią negalią</t>
    </r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</si>
  <si>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socialinės globos asmenims su sunkia negalia administravimo išlaidų kompensavimas</t>
    </r>
  </si>
  <si>
    <r>
      <t xml:space="preserve">Socialinėms paslaugoms: </t>
    </r>
    <r>
      <rPr>
        <sz val="10"/>
        <rFont val="Times New Roman"/>
        <family val="1"/>
        <charset val="186"/>
      </rPr>
      <t>socialinių įgūdžių ugdymo ir palaikymo paslaugų socialinės rizikos šeimoms teikimas</t>
    </r>
  </si>
  <si>
    <r>
      <rPr>
        <b/>
        <sz val="10"/>
        <rFont val="Times New Roman"/>
        <family val="1"/>
        <charset val="186"/>
      </rP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</si>
  <si>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r>
      <rPr>
        <b/>
        <sz val="10"/>
        <rFont val="Times New Roman"/>
        <family val="1"/>
        <charset val="186"/>
      </rPr>
      <t xml:space="preserve">Socialinės paramos mokiniams administravimas: </t>
    </r>
    <r>
      <rPr>
        <sz val="10"/>
        <rFont val="Times New Roman"/>
        <family val="1"/>
        <charset val="186"/>
      </rPr>
      <t>socialinės paramos mokiniams administravimo išlaidų kompensavimas</t>
    </r>
  </si>
  <si>
    <r>
      <rPr>
        <b/>
        <sz val="10"/>
        <rFont val="Times New Roman"/>
        <family val="1"/>
        <charset val="186"/>
      </rPr>
      <t xml:space="preserve">Vežėjų negautoms pajamoms kompensuoti:
</t>
    </r>
    <r>
      <rPr>
        <sz val="10"/>
        <rFont val="Times New Roman"/>
        <family val="1"/>
        <charset val="186"/>
      </rPr>
      <t xml:space="preserve">vežėjų išlaidų, susijusių su lengvatų taikymu, kompensavimas </t>
    </r>
  </si>
  <si>
    <t>15</t>
  </si>
  <si>
    <t>Teikti kokybiškas socialines paslaugas Alytaus rajono gyventojams</t>
  </si>
  <si>
    <t>Socialinės paramos skyriaus veiklos organizavimas</t>
  </si>
  <si>
    <t xml:space="preserve">                                                                                     </t>
  </si>
  <si>
    <t>Socialinė parama
 mokiniams (nemokamas socialiai remtinų mokinių maitinimas)</t>
  </si>
  <si>
    <t>Socialinių paslaugų teikimas mokyklose-daugiafunkciuose centruose, gimnazijoje, daugiafunkciame centre</t>
  </si>
  <si>
    <t>Mokyklų-daugiafunkcių 
centrų veiklos organizavimas:</t>
  </si>
  <si>
    <t>Alytaus r. Punios
mokyklos-daugiafunkcio
centro veiklos
organizavimas</t>
  </si>
  <si>
    <t>Alytaus r. Makniūnų
mokyklos-daugiafunkcio
centro veiklos
organizavimas</t>
  </si>
  <si>
    <t>Gimnazijos veiklos organizavimas:</t>
  </si>
  <si>
    <t>Alytaus r. Krokialaukio Tomo Noraus-Naruševičiaus
 gimnazijos veiklos organizavimas</t>
  </si>
  <si>
    <t>190952342
190238867</t>
  </si>
  <si>
    <t>190952342</t>
  </si>
  <si>
    <t>190238867</t>
  </si>
  <si>
    <t xml:space="preserve">190245331 </t>
  </si>
  <si>
    <t>17</t>
  </si>
  <si>
    <t xml:space="preserve">Sudaryti sąlygas asmenims gauti paramą būstui įsigyti ir išsinuomoti </t>
  </si>
  <si>
    <t>Būsto nuomos ar išperkamosios būsto nuomos mokesčių dalies kompensacijoms</t>
  </si>
  <si>
    <t>Būsto nuomos ar išperkamosios būsto nuomos mokesčių dalies kompensacijų administravimas</t>
  </si>
  <si>
    <t>Stiprinti sveikatos priežiūrą, užtikrinant kokybiškas ir visiems praeinamas asmens ir visuomenės sveikatos paslaugas, skatinant visų amžiaus grupių gyventojus rūpintis savo sveikatos išsaugojimo galimybėmis</t>
  </si>
  <si>
    <t>Kompensuoti dantų protezavimo paslaugas socialiai pažeidžiamų grupių gyventojams</t>
  </si>
  <si>
    <t>Dantų protezavimo programos vykdymas</t>
  </si>
  <si>
    <t xml:space="preserve"> Iš viso uždaviniui</t>
  </si>
  <si>
    <t>Organizuoti ir užtikrinti visuomenės sveikatos specialiosios rėmimo programos vykdymą</t>
  </si>
  <si>
    <t>Savivaldybės visuomenės sveikatos rėmimo programos vykdymas</t>
  </si>
  <si>
    <t>Teikti kitas aktualias savivaldybės gyventojams asmens sveikatos priežiūros paslaugas</t>
  </si>
  <si>
    <t>Sveikatos priežiūros paslaugų programos vykdymas</t>
  </si>
  <si>
    <t>Sukurti pagalbos sistemą asmenims, nesaikingai vartojantiems alkoholį arba priklausomiems nuo jo ir jų šeimoms, siekiant mažinti jų socialinę atskirtį, ugdyti socialinius įgūdžius bei padėti jiems integruotis į visuomenę ir darbo rinką</t>
  </si>
  <si>
    <t>Priklausomybės ligų mažinimo programos vykdymas</t>
  </si>
  <si>
    <t>Pirminės sveikatos priežiūros įstaigų remontas</t>
  </si>
  <si>
    <t>Užtikrinti kokybiškas ir gyventojams prieinamas visuomenės sveikatos priežiūros paslaugas savivaldybėje</t>
  </si>
  <si>
    <t>Savivaldybės sveikatos
apsaugos specialisto
išlaikymas</t>
  </si>
  <si>
    <t>Teikti pirminę teisinę pagalbą savivaldybės gyventojams</t>
  </si>
  <si>
    <t>Sudaryti sąlygas savivaldybės gyventojams  gauti kvalifikuotą teisinę pagalbą</t>
  </si>
  <si>
    <t>Valstybės garantuojamos pirminės teisinės pagalbos teikimas</t>
  </si>
  <si>
    <t>Patenkinti  žmonių gyvybinius poreikius, sudaryti orumo nežeminančias gyvenimo sąlygas</t>
  </si>
  <si>
    <t>Užtikrinti senyvo amžiaus asmenų ir asmenų, turinčių negalią, kokybišką socialinę priežiūrą ir globą socialinių paslaugų įstaigoje</t>
  </si>
  <si>
    <t>Alytaus rajono Miroslavo globos namų veiklos organizavimas</t>
  </si>
  <si>
    <t>153713044</t>
  </si>
  <si>
    <t>Alytaus  rajono savivaldybės
 Pivašiūnų globos namų 
veiklos organizavimas</t>
  </si>
  <si>
    <t xml:space="preserve"> 304081885 </t>
  </si>
  <si>
    <t>Užtikrinti prieinamas kokybiškas visuomenės sveikatos priežiūros paslaugas visų amžiaus grupių rajono gyventojams</t>
  </si>
  <si>
    <t>Alytaus rajono savivaldybės visuomenės
 sveikatos biuro išlaikymas 
ir veiklos organizavimas</t>
  </si>
  <si>
    <t>V1</t>
  </si>
  <si>
    <t>16</t>
  </si>
  <si>
    <t>2016-iems metams patvirtintas asignavimų planas</t>
  </si>
  <si>
    <t>2016-ųjų metų patikslintas asignavimų planas</t>
  </si>
  <si>
    <t>2016-aisiais metais panaudotos lėšos (kasinės išlaidos)</t>
  </si>
  <si>
    <t>Neįgaliųjų socialinės integracijos per kūno kultūrą ir sportą projektų finansavimas</t>
  </si>
  <si>
    <t>Neįgaliųjų socialinės integracijos per kūno kultūrą ir sportą projektų administravimo išlaidų kompensavimas</t>
  </si>
  <si>
    <t>Neįgaliųjų išlaikymas globos įstaigose (socialinės globos asmenimis su negalia finansavimas)</t>
  </si>
  <si>
    <t>Socialinės globos paslaugas teikiančių Rumbonių grupinio gyvenimo namų finansavimas</t>
  </si>
  <si>
    <t>Vaikų globėjų rėmimas:</t>
  </si>
  <si>
    <t>Pagalbos globėjams, įtėviams teikimas</t>
  </si>
  <si>
    <t>Vaikų globėjų rėmimas</t>
  </si>
  <si>
    <t>Socialinių įgūdžių ugdymo ir palaikymo paslaugų vaikams ir jų šeimoms socialinių paslaugų įstaigose finansavimas</t>
  </si>
  <si>
    <t>Mobiliosios darbo grupės spręsti vaiko ir asmens teisių apsaugos klausimus  Alytaus rajone finansavimas</t>
  </si>
  <si>
    <t>Socialinės pašalpos nepasiturintiems gyventojams mokėjimas</t>
  </si>
  <si>
    <t>Socialinių išmokoms  skaičiuoti ir mokėti</t>
  </si>
  <si>
    <r>
      <rPr>
        <b/>
        <sz val="10"/>
        <rFont val="Times New Roman"/>
        <family val="1"/>
        <charset val="186"/>
      </rPr>
      <t>Priemonės susijusios  su socialiai pažeidžiamais asmenimis (</t>
    </r>
    <r>
      <rPr>
        <sz val="10"/>
        <rFont val="Times New Roman"/>
        <family val="1"/>
        <charset val="186"/>
      </rPr>
      <t>laikino apnakvindinimo ir apgyvendinimo nakvynės namuose paslaugų finansavimas)</t>
    </r>
  </si>
  <si>
    <t>A11</t>
  </si>
  <si>
    <t>A6</t>
  </si>
  <si>
    <t>18</t>
  </si>
  <si>
    <t>Gerinti  asmens higienos ir priežiūros paslaugų prieinamumą Alytaus rajono gyventojams</t>
  </si>
  <si>
    <t>A12.13
A12.9</t>
  </si>
  <si>
    <t>A12.9</t>
  </si>
  <si>
    <t>A12.7</t>
  </si>
  <si>
    <t>Asmens higienos ir priežiūros (dušo, skalbimo) paslaugų Alytaus rajone finansavimas</t>
  </si>
  <si>
    <t>A11.3</t>
  </si>
  <si>
    <t>Ambulatorijos pastato, esančio Daugų mieste, Pergalės g.9, renovacija</t>
  </si>
  <si>
    <t>A11.2</t>
  </si>
  <si>
    <t>A11.1</t>
  </si>
  <si>
    <t>A13</t>
  </si>
  <si>
    <t>5,6</t>
  </si>
  <si>
    <t xml:space="preserve">A12.13
</t>
  </si>
  <si>
    <t>A12.13
A12.3
A12.4
A12.17
A12.1
A12.8
A12.9
A12.19
A12.7
A12.11
A12.12
A12.2
A12.6
A12.14</t>
  </si>
  <si>
    <r>
      <t>SOCIALINĖS APSAUGOS PLĖTOJIMO, SKURDO IR SOCIALINĖS ATSKIRTIES MAŽINIMO IR SVEIKATOS APSAUGOS PROGRAMOS</t>
    </r>
    <r>
      <rPr>
        <b/>
        <i/>
        <sz val="11"/>
        <rFont val="Times New Roman"/>
        <family val="1"/>
        <charset val="186"/>
      </rPr>
      <t xml:space="preserve"> 2016</t>
    </r>
    <r>
      <rPr>
        <b/>
        <sz val="11"/>
        <rFont val="Times New Roman"/>
        <family val="1"/>
        <charset val="186"/>
      </rPr>
      <t>–ŲJŲ METŲ ĮGYVENDINIMO ATASKAITA</t>
    </r>
  </si>
  <si>
    <t xml:space="preserve">Alytaus rajono savivaldybės 
2016 – 2018 metų strateginio veiklos plano 
įgyvendinimo 2016 metais ataskaitos
19 priedas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</si>
</sst>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0\ _L_t_-;\-* #,##0.00\ _L_t_-;_-* &quot;-&quot;??\ _L_t_-;_-@_-"/>
  </numFmts>
  <fonts count="3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b/>
      <u/>
      <sz val="8"/>
      <name val="Times New Roman"/>
      <family val="1"/>
      <charset val="186"/>
    </font>
    <font>
      <sz val="11"/>
      <color rgb="FF006100"/>
      <name val="Calibri"/>
      <family val="2"/>
      <charset val="186"/>
      <scheme val="minor"/>
    </font>
    <font>
      <i/>
      <sz val="8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3F3F76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3F3F76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color indexed="8"/>
      <name val="Times New Roman"/>
      <family val="1"/>
      <charset val="186"/>
    </font>
    <font>
      <sz val="14"/>
      <name val="Times New Roman"/>
      <family val="1"/>
      <charset val="186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rgb="FFC6EFCE"/>
      </patternFill>
    </fill>
    <fill>
      <patternFill patternType="solid">
        <fgColor theme="8" tint="0.39997558519241921"/>
        <bgColor indexed="31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27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8">
    <xf numFmtId="0" fontId="0" fillId="0" borderId="0"/>
    <xf numFmtId="0" fontId="6" fillId="7" borderId="0" applyNumberFormat="0" applyBorder="0" applyAlignment="0" applyProtection="0"/>
    <xf numFmtId="0" fontId="13" fillId="12" borderId="3" applyNumberFormat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3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16" borderId="0" applyNumberFormat="0" applyBorder="0" applyAlignment="0" applyProtection="0"/>
    <xf numFmtId="0" fontId="23" fillId="3" borderId="0" applyNumberFormat="0" applyBorder="0" applyAlignment="0" applyProtection="0"/>
    <xf numFmtId="0" fontId="23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9" borderId="0" applyNumberFormat="0" applyBorder="0" applyAlignment="0" applyProtection="0"/>
    <xf numFmtId="0" fontId="25" fillId="15" borderId="0" applyNumberFormat="0" applyBorder="0" applyAlignment="0" applyProtection="0"/>
    <xf numFmtId="0" fontId="26" fillId="30" borderId="6" applyNumberFormat="0" applyAlignment="0" applyProtection="0"/>
    <xf numFmtId="0" fontId="27" fillId="31" borderId="7" applyNumberFormat="0" applyAlignment="0" applyProtection="0"/>
    <xf numFmtId="0" fontId="28" fillId="2" borderId="0" applyNumberFormat="0" applyBorder="0" applyAlignment="0" applyProtection="0"/>
    <xf numFmtId="0" fontId="29" fillId="18" borderId="6" applyNumberFormat="0" applyAlignment="0" applyProtection="0"/>
    <xf numFmtId="0" fontId="22" fillId="0" borderId="0"/>
    <xf numFmtId="0" fontId="1" fillId="0" borderId="0"/>
    <xf numFmtId="165" fontId="22" fillId="0" borderId="0" applyFont="0" applyFill="0" applyBorder="0" applyAlignment="0" applyProtection="0"/>
    <xf numFmtId="0" fontId="30" fillId="0" borderId="8" applyNumberFormat="0" applyFill="0" applyAlignment="0" applyProtection="0"/>
    <xf numFmtId="0" fontId="31" fillId="32" borderId="0" applyNumberFormat="0" applyBorder="0" applyAlignment="0" applyProtection="0"/>
    <xf numFmtId="0" fontId="22" fillId="33" borderId="9" applyNumberFormat="0" applyAlignment="0" applyProtection="0"/>
  </cellStyleXfs>
  <cellXfs count="172">
    <xf numFmtId="0" fontId="0" fillId="0" borderId="0" xfId="0"/>
    <xf numFmtId="0" fontId="4" fillId="0" borderId="0" xfId="0" applyFont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vertical="top"/>
    </xf>
    <xf numFmtId="0" fontId="4" fillId="0" borderId="1" xfId="0" applyFont="1" applyFill="1" applyBorder="1" applyAlignment="1">
      <alignment horizontal="left" vertical="center" textRotation="90" wrapText="1"/>
    </xf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vertical="top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indent="15"/>
    </xf>
    <xf numFmtId="0" fontId="4" fillId="0" borderId="1" xfId="0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Alignment="1">
      <alignment vertical="center"/>
    </xf>
    <xf numFmtId="164" fontId="4" fillId="0" borderId="0" xfId="0" applyNumberFormat="1" applyFont="1" applyBorder="1" applyAlignment="1">
      <alignment vertical="top"/>
    </xf>
    <xf numFmtId="49" fontId="9" fillId="3" borderId="1" xfId="0" applyNumberFormat="1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vertical="top"/>
    </xf>
    <xf numFmtId="164" fontId="10" fillId="4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Border="1" applyAlignment="1">
      <alignment horizontal="center" vertical="top"/>
    </xf>
    <xf numFmtId="49" fontId="9" fillId="1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9" fillId="0" borderId="1" xfId="0" applyNumberFormat="1" applyFont="1" applyBorder="1" applyAlignment="1">
      <alignment vertical="top"/>
    </xf>
    <xf numFmtId="164" fontId="10" fillId="0" borderId="1" xfId="0" applyNumberFormat="1" applyFont="1" applyFill="1" applyBorder="1" applyAlignment="1">
      <alignment vertical="top" wrapText="1"/>
    </xf>
    <xf numFmtId="164" fontId="11" fillId="7" borderId="1" xfId="1" applyNumberFormat="1" applyFont="1" applyBorder="1" applyAlignment="1">
      <alignment horizontal="center" vertical="top"/>
    </xf>
    <xf numFmtId="164" fontId="9" fillId="0" borderId="1" xfId="0" applyNumberFormat="1" applyFont="1" applyFill="1" applyBorder="1" applyAlignment="1">
      <alignment vertical="top" wrapText="1"/>
    </xf>
    <xf numFmtId="164" fontId="10" fillId="0" borderId="1" xfId="0" applyNumberFormat="1" applyFont="1" applyFill="1" applyBorder="1" applyAlignment="1">
      <alignment vertical="top"/>
    </xf>
    <xf numFmtId="164" fontId="9" fillId="5" borderId="1" xfId="0" applyNumberFormat="1" applyFont="1" applyFill="1" applyBorder="1" applyAlignment="1">
      <alignment vertical="top"/>
    </xf>
    <xf numFmtId="164" fontId="14" fillId="0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vertical="top"/>
    </xf>
    <xf numFmtId="49" fontId="9" fillId="0" borderId="1" xfId="0" applyNumberFormat="1" applyFont="1" applyFill="1" applyBorder="1" applyAlignment="1">
      <alignment horizontal="left" vertical="top" wrapText="1"/>
    </xf>
    <xf numFmtId="49" fontId="10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textRotation="90"/>
    </xf>
    <xf numFmtId="49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textRotation="90" wrapText="1"/>
    </xf>
    <xf numFmtId="2" fontId="10" fillId="4" borderId="1" xfId="0" applyNumberFormat="1" applyFont="1" applyFill="1" applyBorder="1" applyAlignment="1">
      <alignment horizontal="center" vertical="top"/>
    </xf>
    <xf numFmtId="2" fontId="15" fillId="4" borderId="1" xfId="0" applyNumberFormat="1" applyFont="1" applyFill="1" applyBorder="1" applyAlignment="1">
      <alignment horizontal="center" vertical="top"/>
    </xf>
    <xf numFmtId="164" fontId="15" fillId="4" borderId="1" xfId="0" applyNumberFormat="1" applyFont="1" applyFill="1" applyBorder="1" applyAlignment="1">
      <alignment horizontal="center" vertical="top"/>
    </xf>
    <xf numFmtId="164" fontId="11" fillId="5" borderId="1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164" fontId="9" fillId="5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textRotation="90"/>
    </xf>
    <xf numFmtId="164" fontId="14" fillId="0" borderId="1" xfId="0" applyNumberFormat="1" applyFont="1" applyBorder="1" applyAlignment="1">
      <alignment horizontal="center" vertical="top"/>
    </xf>
    <xf numFmtId="164" fontId="10" fillId="0" borderId="1" xfId="0" applyNumberFormat="1" applyFont="1" applyBorder="1" applyAlignment="1">
      <alignment vertical="top"/>
    </xf>
    <xf numFmtId="49" fontId="16" fillId="3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top" textRotation="90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17" fillId="0" borderId="0" xfId="0" applyFont="1" applyBorder="1" applyAlignment="1">
      <alignment vertical="top"/>
    </xf>
    <xf numFmtId="164" fontId="14" fillId="0" borderId="1" xfId="2" applyNumberFormat="1" applyFont="1" applyFill="1" applyBorder="1" applyAlignment="1">
      <alignment horizontal="center" vertical="top"/>
    </xf>
    <xf numFmtId="164" fontId="14" fillId="0" borderId="1" xfId="1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center" vertical="center"/>
    </xf>
    <xf numFmtId="49" fontId="9" fillId="13" borderId="1" xfId="0" applyNumberFormat="1" applyFont="1" applyFill="1" applyBorder="1" applyAlignment="1">
      <alignment horizontal="center" vertical="top"/>
    </xf>
    <xf numFmtId="0" fontId="19" fillId="0" borderId="0" xfId="0" applyFont="1" applyBorder="1" applyAlignment="1">
      <alignment vertical="top"/>
    </xf>
    <xf numFmtId="0" fontId="17" fillId="0" borderId="0" xfId="0" applyFont="1" applyAlignment="1">
      <alignment horizontal="left"/>
    </xf>
    <xf numFmtId="164" fontId="20" fillId="0" borderId="1" xfId="2" applyNumberFormat="1" applyFont="1" applyFill="1" applyBorder="1" applyAlignment="1">
      <alignment horizontal="center" vertical="top"/>
    </xf>
    <xf numFmtId="164" fontId="9" fillId="11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top"/>
    </xf>
    <xf numFmtId="164" fontId="14" fillId="0" borderId="1" xfId="0" applyNumberFormat="1" applyFont="1" applyFill="1" applyBorder="1" applyAlignment="1">
      <alignment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textRotation="90"/>
    </xf>
    <xf numFmtId="49" fontId="4" fillId="0" borderId="1" xfId="0" applyNumberFormat="1" applyFont="1" applyBorder="1" applyAlignment="1">
      <alignment horizontal="center" vertical="top"/>
    </xf>
    <xf numFmtId="164" fontId="9" fillId="3" borderId="1" xfId="0" applyNumberFormat="1" applyFont="1" applyFill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textRotation="90"/>
    </xf>
    <xf numFmtId="49" fontId="9" fillId="8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 textRotation="90"/>
    </xf>
    <xf numFmtId="164" fontId="9" fillId="3" borderId="1" xfId="0" applyNumberFormat="1" applyFont="1" applyFill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textRotation="90"/>
    </xf>
    <xf numFmtId="164" fontId="4" fillId="0" borderId="1" xfId="0" applyNumberFormat="1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Fill="1" applyBorder="1" applyAlignment="1">
      <alignment horizontal="left" vertical="top"/>
    </xf>
    <xf numFmtId="164" fontId="9" fillId="4" borderId="1" xfId="0" applyNumberFormat="1" applyFont="1" applyFill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164" fontId="11" fillId="0" borderId="1" xfId="1" applyNumberFormat="1" applyFont="1" applyFill="1" applyBorder="1" applyAlignment="1">
      <alignment horizontal="center" vertical="top"/>
    </xf>
    <xf numFmtId="164" fontId="11" fillId="0" borderId="1" xfId="2" applyNumberFormat="1" applyFont="1" applyFill="1" applyBorder="1" applyAlignment="1">
      <alignment horizontal="center" vertical="top"/>
    </xf>
    <xf numFmtId="164" fontId="11" fillId="0" borderId="1" xfId="0" applyNumberFormat="1" applyFont="1" applyFill="1" applyBorder="1" applyAlignment="1">
      <alignment horizontal="center" vertical="top"/>
    </xf>
    <xf numFmtId="164" fontId="12" fillId="0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164" fontId="15" fillId="0" borderId="1" xfId="0" applyNumberFormat="1" applyFont="1" applyFill="1" applyBorder="1" applyAlignment="1">
      <alignment vertical="top"/>
    </xf>
    <xf numFmtId="0" fontId="10" fillId="0" borderId="1" xfId="0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 wrapText="1"/>
    </xf>
    <xf numFmtId="0" fontId="32" fillId="0" borderId="1" xfId="0" applyFont="1" applyFill="1" applyBorder="1" applyAlignment="1">
      <alignment horizontal="left" vertical="top" wrapText="1"/>
    </xf>
    <xf numFmtId="0" fontId="18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top" textRotation="90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0" fontId="9" fillId="3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/>
    </xf>
    <xf numFmtId="164" fontId="9" fillId="2" borderId="1" xfId="0" applyNumberFormat="1" applyFont="1" applyFill="1" applyBorder="1" applyAlignment="1">
      <alignment horizontal="left" vertical="top" wrapText="1"/>
    </xf>
    <xf numFmtId="164" fontId="9" fillId="2" borderId="1" xfId="0" applyNumberFormat="1" applyFont="1" applyFill="1" applyBorder="1" applyAlignment="1">
      <alignment horizontal="right" vertical="top"/>
    </xf>
    <xf numFmtId="164" fontId="9" fillId="2" borderId="1" xfId="0" applyNumberFormat="1" applyFont="1" applyFill="1" applyBorder="1" applyAlignment="1">
      <alignment horizontal="center" vertical="top"/>
    </xf>
    <xf numFmtId="164" fontId="9" fillId="2" borderId="1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textRotation="90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top" textRotation="90" wrapText="1"/>
    </xf>
    <xf numFmtId="164" fontId="9" fillId="34" borderId="1" xfId="0" applyNumberFormat="1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right" vertical="top"/>
    </xf>
    <xf numFmtId="49" fontId="9" fillId="2" borderId="1" xfId="0" applyNumberFormat="1" applyFont="1" applyFill="1" applyBorder="1" applyAlignment="1">
      <alignment horizontal="right" vertical="top"/>
    </xf>
    <xf numFmtId="164" fontId="9" fillId="8" borderId="1" xfId="0" applyNumberFormat="1" applyFont="1" applyFill="1" applyBorder="1" applyAlignment="1">
      <alignment horizontal="right" vertical="top"/>
    </xf>
    <xf numFmtId="49" fontId="9" fillId="2" borderId="4" xfId="0" applyNumberFormat="1" applyFont="1" applyFill="1" applyBorder="1" applyAlignment="1">
      <alignment horizontal="left" vertical="top"/>
    </xf>
    <xf numFmtId="49" fontId="9" fillId="2" borderId="5" xfId="0" applyNumberFormat="1" applyFont="1" applyFill="1" applyBorder="1" applyAlignment="1">
      <alignment horizontal="left" vertical="top"/>
    </xf>
    <xf numFmtId="49" fontId="9" fillId="2" borderId="2" xfId="0" applyNumberFormat="1" applyFont="1" applyFill="1" applyBorder="1" applyAlignment="1">
      <alignment horizontal="left" vertical="top"/>
    </xf>
    <xf numFmtId="164" fontId="9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left" vertical="top"/>
    </xf>
    <xf numFmtId="0" fontId="33" fillId="0" borderId="0" xfId="0" applyFont="1" applyBorder="1" applyAlignment="1">
      <alignment horizontal="left" vertical="top" wrapText="1"/>
    </xf>
    <xf numFmtId="164" fontId="9" fillId="10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textRotation="90"/>
    </xf>
    <xf numFmtId="164" fontId="4" fillId="0" borderId="1" xfId="0" applyNumberFormat="1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 textRotation="90"/>
    </xf>
  </cellXfs>
  <cellStyles count="38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Geras" xfId="1" builtinId="26"/>
    <cellStyle name="Geras 2" xfId="30"/>
    <cellStyle name="Input" xfId="31"/>
    <cellStyle name="Įprastas" xfId="0" builtinId="0"/>
    <cellStyle name="Įprastas 2" xfId="32"/>
    <cellStyle name="Įprastas 3" xfId="33"/>
    <cellStyle name="Įvestis" xfId="2" builtinId="20"/>
    <cellStyle name="Kablelis 2" xfId="34"/>
    <cellStyle name="Linked Cell" xfId="35"/>
    <cellStyle name="Neutral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J165"/>
  <sheetViews>
    <sheetView tabSelected="1" topLeftCell="AF1" zoomScale="93" zoomScaleNormal="93" zoomScaleSheetLayoutView="100" workbookViewId="0">
      <selection activeCell="AU3" sqref="AU3"/>
    </sheetView>
  </sheetViews>
  <sheetFormatPr defaultColWidth="9.140625" defaultRowHeight="11.25" x14ac:dyDescent="0.2"/>
  <cols>
    <col min="1" max="1" width="3.28515625" style="4" customWidth="1"/>
    <col min="2" max="2" width="5.7109375" style="4" customWidth="1"/>
    <col min="3" max="3" width="3.5703125" style="4" customWidth="1"/>
    <col min="4" max="4" width="22.5703125" style="4" customWidth="1"/>
    <col min="5" max="5" width="3.85546875" style="4" customWidth="1"/>
    <col min="6" max="6" width="4.140625" style="5" customWidth="1"/>
    <col min="7" max="7" width="5.85546875" style="4" customWidth="1"/>
    <col min="8" max="8" width="7.140625" style="4" customWidth="1"/>
    <col min="9" max="9" width="4" style="4" customWidth="1"/>
    <col min="10" max="10" width="5.28515625" style="4" customWidth="1"/>
    <col min="11" max="11" width="4.140625" style="4" customWidth="1"/>
    <col min="12" max="12" width="6.140625" style="4" customWidth="1"/>
    <col min="13" max="13" width="7.140625" style="4" bestFit="1" customWidth="1"/>
    <col min="14" max="14" width="6.42578125" style="4" customWidth="1"/>
    <col min="15" max="15" width="4" style="4" customWidth="1"/>
    <col min="16" max="16" width="5.85546875" style="4" bestFit="1" customWidth="1"/>
    <col min="17" max="17" width="4.42578125" style="4" customWidth="1"/>
    <col min="18" max="18" width="3.5703125" style="4" customWidth="1"/>
    <col min="19" max="19" width="3.140625" style="4" customWidth="1"/>
    <col min="20" max="20" width="3.85546875" style="4" customWidth="1"/>
    <col min="21" max="21" width="9.28515625" style="4" customWidth="1"/>
    <col min="22" max="22" width="6.5703125" style="4" bestFit="1" customWidth="1"/>
    <col min="23" max="23" width="5.7109375" style="4" bestFit="1" customWidth="1"/>
    <col min="24" max="24" width="6.140625" style="4" customWidth="1"/>
    <col min="25" max="25" width="6.85546875" style="4" customWidth="1"/>
    <col min="26" max="26" width="4" style="4" customWidth="1"/>
    <col min="27" max="27" width="4.7109375" style="4" customWidth="1"/>
    <col min="28" max="28" width="5.5703125" style="4" customWidth="1"/>
    <col min="29" max="29" width="6.5703125" style="4" bestFit="1" customWidth="1"/>
    <col min="30" max="30" width="7" style="4" customWidth="1"/>
    <col min="31" max="31" width="5.7109375" style="4" bestFit="1" customWidth="1"/>
    <col min="32" max="32" width="4" style="4" customWidth="1"/>
    <col min="33" max="33" width="6.42578125" style="4" bestFit="1" customWidth="1"/>
    <col min="34" max="34" width="3.7109375" style="4" customWidth="1"/>
    <col min="35" max="36" width="3.5703125" style="4" customWidth="1"/>
    <col min="37" max="37" width="3.7109375" style="4" customWidth="1"/>
    <col min="38" max="38" width="8.5703125" style="4" customWidth="1"/>
    <col min="39" max="39" width="7" style="4" customWidth="1"/>
    <col min="40" max="40" width="9.7109375" style="4" customWidth="1"/>
    <col min="41" max="41" width="6.42578125" style="4" customWidth="1"/>
    <col min="42" max="42" width="8" style="1" customWidth="1"/>
    <col min="43" max="43" width="4" style="1" customWidth="1"/>
    <col min="44" max="44" width="4.85546875" style="1" bestFit="1" customWidth="1"/>
    <col min="45" max="45" width="5.5703125" style="1" customWidth="1"/>
    <col min="46" max="46" width="8.42578125" style="1" customWidth="1"/>
    <col min="47" max="47" width="6.5703125" style="1" customWidth="1"/>
    <col min="48" max="48" width="7.28515625" style="1" bestFit="1" customWidth="1"/>
    <col min="49" max="49" width="5.140625" style="1" customWidth="1"/>
    <col min="50" max="50" width="5.85546875" style="1" bestFit="1" customWidth="1"/>
    <col min="51" max="51" width="3.5703125" style="1" customWidth="1"/>
    <col min="52" max="52" width="5.140625" style="1" customWidth="1"/>
    <col min="53" max="53" width="3.85546875" style="1" customWidth="1"/>
    <col min="54" max="54" width="4.28515625" style="1" customWidth="1"/>
    <col min="55" max="55" width="7.42578125" style="1" customWidth="1"/>
    <col min="56" max="56" width="7.7109375" style="1" customWidth="1"/>
    <col min="57" max="57" width="6.140625" style="1" customWidth="1"/>
    <col min="58" max="58" width="5.85546875" style="1" customWidth="1"/>
    <col min="59" max="16384" width="9.140625" style="1"/>
  </cols>
  <sheetData>
    <row r="1" spans="1:58" ht="76.5" customHeight="1" x14ac:dyDescent="0.2">
      <c r="AW1" s="158" t="s">
        <v>175</v>
      </c>
      <c r="AX1" s="158"/>
      <c r="AY1" s="158"/>
      <c r="AZ1" s="158"/>
      <c r="BA1" s="158"/>
      <c r="BB1" s="158"/>
      <c r="BC1" s="158"/>
      <c r="BD1" s="158"/>
      <c r="BE1" s="158"/>
      <c r="BF1" s="158"/>
    </row>
    <row r="3" spans="1:58" ht="15" customHeight="1" x14ac:dyDescent="0.2">
      <c r="A3" s="1"/>
      <c r="B3" s="1"/>
      <c r="C3" s="1"/>
      <c r="D3" s="1"/>
      <c r="E3" s="123" t="s">
        <v>174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61"/>
      <c r="Z3" s="61"/>
      <c r="AA3" s="61"/>
      <c r="AB3" s="61"/>
      <c r="AC3" s="61"/>
      <c r="AD3" s="61"/>
      <c r="AE3" s="61"/>
      <c r="AF3" s="62"/>
      <c r="AG3" s="62"/>
      <c r="AH3" s="62"/>
      <c r="AI3" s="62"/>
      <c r="AJ3" s="62"/>
      <c r="AK3" s="5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</row>
    <row r="4" spans="1:58" ht="16.5" customHeight="1" x14ac:dyDescent="0.2">
      <c r="A4" s="1"/>
      <c r="B4" s="1"/>
      <c r="C4" s="1"/>
      <c r="D4" s="1"/>
      <c r="E4" s="1"/>
      <c r="F4" s="1"/>
      <c r="G4" s="1"/>
      <c r="H4" s="1"/>
      <c r="I4" s="1"/>
      <c r="K4" s="1" t="s">
        <v>35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3" t="s">
        <v>30</v>
      </c>
      <c r="AK4" s="5"/>
      <c r="AP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ht="19.5" customHeight="1" x14ac:dyDescent="0.2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AE5" s="13"/>
      <c r="AK5" s="5"/>
      <c r="AP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</row>
    <row r="6" spans="1:58" ht="20.25" customHeight="1" x14ac:dyDescent="0.2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4"/>
      <c r="W6" s="1"/>
      <c r="X6" s="63" t="s">
        <v>31</v>
      </c>
      <c r="AE6" s="13"/>
      <c r="AK6" s="5"/>
      <c r="AP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</row>
    <row r="7" spans="1:58" ht="33.75" hidden="1" customHeight="1" x14ac:dyDescent="0.2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AE7" s="13"/>
      <c r="AK7" s="5"/>
      <c r="AP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</row>
    <row r="8" spans="1:58" ht="15.75" customHeight="1" x14ac:dyDescent="0.2">
      <c r="AW8" s="15"/>
      <c r="BB8" s="63" t="s">
        <v>36</v>
      </c>
      <c r="BC8" s="14"/>
      <c r="BD8" s="14"/>
      <c r="BE8" s="14"/>
      <c r="BF8" s="14"/>
    </row>
    <row r="9" spans="1:58" ht="12.75" hidden="1" customHeight="1" x14ac:dyDescent="0.2">
      <c r="AW9" s="16" t="s">
        <v>29</v>
      </c>
      <c r="BB9" s="68"/>
    </row>
    <row r="10" spans="1:58" ht="12.75" customHeight="1" x14ac:dyDescent="0.2">
      <c r="AW10" s="16"/>
      <c r="BB10" s="68"/>
    </row>
    <row r="11" spans="1:58" ht="13.5" customHeight="1" x14ac:dyDescent="0.25">
      <c r="BB11" s="69" t="s">
        <v>37</v>
      </c>
    </row>
    <row r="12" spans="1:58" ht="13.5" hidden="1" customHeight="1" x14ac:dyDescent="0.2"/>
    <row r="13" spans="1:58" ht="16.5" customHeight="1" x14ac:dyDescent="0.2">
      <c r="A13" s="147"/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</row>
    <row r="14" spans="1:58" ht="32.25" customHeight="1" x14ac:dyDescent="0.2">
      <c r="A14" s="138" t="s">
        <v>0</v>
      </c>
      <c r="B14" s="138" t="s">
        <v>1</v>
      </c>
      <c r="C14" s="138" t="s">
        <v>2</v>
      </c>
      <c r="D14" s="139" t="s">
        <v>23</v>
      </c>
      <c r="E14" s="138" t="s">
        <v>3</v>
      </c>
      <c r="F14" s="148" t="s">
        <v>4</v>
      </c>
      <c r="G14" s="138" t="s">
        <v>5</v>
      </c>
      <c r="H14" s="143" t="s">
        <v>143</v>
      </c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 t="s">
        <v>144</v>
      </c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 t="s">
        <v>145</v>
      </c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  <c r="BD14" s="143"/>
      <c r="BE14" s="143"/>
      <c r="BF14" s="143"/>
    </row>
    <row r="15" spans="1:58" x14ac:dyDescent="0.2">
      <c r="A15" s="138"/>
      <c r="B15" s="138"/>
      <c r="C15" s="138"/>
      <c r="D15" s="139"/>
      <c r="E15" s="138"/>
      <c r="F15" s="148"/>
      <c r="G15" s="138"/>
      <c r="H15" s="141" t="s">
        <v>16</v>
      </c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0" t="s">
        <v>22</v>
      </c>
      <c r="V15" s="140"/>
      <c r="W15" s="140"/>
      <c r="X15" s="140"/>
      <c r="Y15" s="141" t="s">
        <v>16</v>
      </c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0" t="s">
        <v>22</v>
      </c>
      <c r="AM15" s="140"/>
      <c r="AN15" s="140"/>
      <c r="AO15" s="140"/>
      <c r="AP15" s="141" t="s">
        <v>16</v>
      </c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0" t="s">
        <v>22</v>
      </c>
      <c r="BD15" s="140"/>
      <c r="BE15" s="140"/>
      <c r="BF15" s="140"/>
    </row>
    <row r="16" spans="1:58" x14ac:dyDescent="0.2">
      <c r="A16" s="138"/>
      <c r="B16" s="138"/>
      <c r="C16" s="138"/>
      <c r="D16" s="139"/>
      <c r="E16" s="138"/>
      <c r="F16" s="148"/>
      <c r="G16" s="138"/>
      <c r="H16" s="141" t="s">
        <v>13</v>
      </c>
      <c r="I16" s="141"/>
      <c r="J16" s="141"/>
      <c r="K16" s="141"/>
      <c r="L16" s="141" t="s">
        <v>14</v>
      </c>
      <c r="M16" s="141"/>
      <c r="N16" s="141"/>
      <c r="O16" s="141"/>
      <c r="P16" s="141"/>
      <c r="Q16" s="144" t="s">
        <v>15</v>
      </c>
      <c r="R16" s="141" t="s">
        <v>20</v>
      </c>
      <c r="S16" s="141"/>
      <c r="T16" s="141"/>
      <c r="U16" s="142" t="s">
        <v>6</v>
      </c>
      <c r="V16" s="145" t="s">
        <v>7</v>
      </c>
      <c r="W16" s="145"/>
      <c r="X16" s="142" t="s">
        <v>8</v>
      </c>
      <c r="Y16" s="141" t="s">
        <v>13</v>
      </c>
      <c r="Z16" s="141"/>
      <c r="AA16" s="141"/>
      <c r="AB16" s="141"/>
      <c r="AC16" s="141" t="s">
        <v>14</v>
      </c>
      <c r="AD16" s="141"/>
      <c r="AE16" s="141"/>
      <c r="AF16" s="141"/>
      <c r="AG16" s="141"/>
      <c r="AH16" s="144" t="s">
        <v>15</v>
      </c>
      <c r="AI16" s="141" t="s">
        <v>20</v>
      </c>
      <c r="AJ16" s="141"/>
      <c r="AK16" s="141"/>
      <c r="AL16" s="144" t="s">
        <v>6</v>
      </c>
      <c r="AM16" s="145" t="s">
        <v>7</v>
      </c>
      <c r="AN16" s="145"/>
      <c r="AO16" s="142" t="s">
        <v>8</v>
      </c>
      <c r="AP16" s="141" t="s">
        <v>13</v>
      </c>
      <c r="AQ16" s="141"/>
      <c r="AR16" s="141"/>
      <c r="AS16" s="141"/>
      <c r="AT16" s="141" t="s">
        <v>14</v>
      </c>
      <c r="AU16" s="141"/>
      <c r="AV16" s="141"/>
      <c r="AW16" s="141"/>
      <c r="AX16" s="141"/>
      <c r="AY16" s="144" t="s">
        <v>15</v>
      </c>
      <c r="AZ16" s="141" t="s">
        <v>20</v>
      </c>
      <c r="BA16" s="141"/>
      <c r="BB16" s="141"/>
      <c r="BC16" s="144" t="s">
        <v>6</v>
      </c>
      <c r="BD16" s="145" t="s">
        <v>7</v>
      </c>
      <c r="BE16" s="145"/>
      <c r="BF16" s="142" t="s">
        <v>8</v>
      </c>
    </row>
    <row r="17" spans="1:1804" ht="189" customHeight="1" x14ac:dyDescent="0.2">
      <c r="A17" s="138"/>
      <c r="B17" s="138"/>
      <c r="C17" s="138"/>
      <c r="D17" s="139"/>
      <c r="E17" s="138"/>
      <c r="F17" s="148"/>
      <c r="G17" s="138"/>
      <c r="H17" s="17" t="s">
        <v>28</v>
      </c>
      <c r="I17" s="9" t="s">
        <v>17</v>
      </c>
      <c r="J17" s="9" t="s">
        <v>18</v>
      </c>
      <c r="K17" s="9" t="s">
        <v>19</v>
      </c>
      <c r="L17" s="17" t="s">
        <v>27</v>
      </c>
      <c r="M17" s="9" t="s">
        <v>32</v>
      </c>
      <c r="N17" s="9" t="s">
        <v>33</v>
      </c>
      <c r="O17" s="9" t="s">
        <v>34</v>
      </c>
      <c r="P17" s="9" t="s">
        <v>26</v>
      </c>
      <c r="Q17" s="144"/>
      <c r="R17" s="9" t="s">
        <v>24</v>
      </c>
      <c r="S17" s="9" t="s">
        <v>21</v>
      </c>
      <c r="T17" s="9" t="s">
        <v>25</v>
      </c>
      <c r="U17" s="142"/>
      <c r="V17" s="9" t="s">
        <v>6</v>
      </c>
      <c r="W17" s="6" t="s">
        <v>9</v>
      </c>
      <c r="X17" s="142"/>
      <c r="Y17" s="9" t="s">
        <v>28</v>
      </c>
      <c r="Z17" s="9" t="s">
        <v>17</v>
      </c>
      <c r="AA17" s="7" t="s">
        <v>18</v>
      </c>
      <c r="AB17" s="7" t="s">
        <v>19</v>
      </c>
      <c r="AC17" s="9" t="s">
        <v>27</v>
      </c>
      <c r="AD17" s="9" t="s">
        <v>32</v>
      </c>
      <c r="AE17" s="9" t="s">
        <v>33</v>
      </c>
      <c r="AF17" s="9" t="s">
        <v>34</v>
      </c>
      <c r="AG17" s="9" t="s">
        <v>26</v>
      </c>
      <c r="AH17" s="144"/>
      <c r="AI17" s="9" t="s">
        <v>24</v>
      </c>
      <c r="AJ17" s="9" t="s">
        <v>21</v>
      </c>
      <c r="AK17" s="9" t="s">
        <v>25</v>
      </c>
      <c r="AL17" s="144"/>
      <c r="AM17" s="9" t="s">
        <v>6</v>
      </c>
      <c r="AN17" s="6" t="s">
        <v>9</v>
      </c>
      <c r="AO17" s="142"/>
      <c r="AP17" s="9" t="s">
        <v>28</v>
      </c>
      <c r="AQ17" s="9" t="s">
        <v>17</v>
      </c>
      <c r="AR17" s="7" t="s">
        <v>18</v>
      </c>
      <c r="AS17" s="7" t="s">
        <v>19</v>
      </c>
      <c r="AT17" s="9" t="s">
        <v>27</v>
      </c>
      <c r="AU17" s="9" t="s">
        <v>32</v>
      </c>
      <c r="AV17" s="9" t="s">
        <v>33</v>
      </c>
      <c r="AW17" s="9" t="s">
        <v>34</v>
      </c>
      <c r="AX17" s="9" t="s">
        <v>26</v>
      </c>
      <c r="AY17" s="144"/>
      <c r="AZ17" s="9" t="s">
        <v>24</v>
      </c>
      <c r="BA17" s="9" t="s">
        <v>21</v>
      </c>
      <c r="BB17" s="95" t="s">
        <v>25</v>
      </c>
      <c r="BC17" s="144"/>
      <c r="BD17" s="9" t="s">
        <v>6</v>
      </c>
      <c r="BE17" s="6" t="s">
        <v>9</v>
      </c>
      <c r="BF17" s="142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</row>
    <row r="18" spans="1:1804" ht="16.149999999999999" customHeight="1" x14ac:dyDescent="0.2">
      <c r="A18" s="146" t="s">
        <v>38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37"/>
      <c r="BW18" s="137"/>
      <c r="BX18" s="137"/>
      <c r="BY18" s="137"/>
      <c r="BZ18" s="137"/>
      <c r="CA18" s="137"/>
      <c r="CB18" s="137"/>
      <c r="CC18" s="137"/>
      <c r="CD18" s="137"/>
      <c r="CE18" s="137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37"/>
      <c r="CY18" s="137"/>
      <c r="CZ18" s="137"/>
      <c r="DA18" s="137"/>
      <c r="DB18" s="137"/>
      <c r="DC18" s="137"/>
      <c r="DD18" s="137"/>
      <c r="DE18" s="137"/>
      <c r="DF18" s="137"/>
      <c r="DG18" s="137"/>
      <c r="DH18" s="137"/>
      <c r="DI18" s="137"/>
      <c r="DJ18" s="137"/>
      <c r="DK18" s="137"/>
      <c r="DL18" s="137"/>
      <c r="DM18" s="137"/>
      <c r="DN18" s="137"/>
      <c r="DO18" s="137"/>
      <c r="DP18" s="137"/>
      <c r="DQ18" s="137"/>
      <c r="DR18" s="137"/>
      <c r="DS18" s="137"/>
      <c r="DT18" s="137"/>
      <c r="DU18" s="137"/>
      <c r="DV18" s="137"/>
      <c r="DW18" s="137"/>
      <c r="DX18" s="137"/>
      <c r="DY18" s="137"/>
      <c r="DZ18" s="137"/>
      <c r="EA18" s="137"/>
      <c r="EB18" s="19"/>
      <c r="EC18" s="2"/>
      <c r="ED18" s="2"/>
    </row>
    <row r="19" spans="1:1804" ht="15" customHeight="1" x14ac:dyDescent="0.2">
      <c r="A19" s="23" t="s">
        <v>58</v>
      </c>
      <c r="B19" s="131" t="s">
        <v>39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1"/>
      <c r="BB19" s="131"/>
      <c r="BC19" s="131"/>
      <c r="BD19" s="131"/>
      <c r="BE19" s="131"/>
      <c r="BF19" s="131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</row>
    <row r="20" spans="1:1804" ht="15.75" customHeight="1" x14ac:dyDescent="0.2">
      <c r="A20" s="23" t="s">
        <v>58</v>
      </c>
      <c r="B20" s="75" t="s">
        <v>58</v>
      </c>
      <c r="C20" s="132" t="s">
        <v>40</v>
      </c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  <c r="AW20" s="132"/>
      <c r="AX20" s="132"/>
      <c r="AY20" s="132"/>
      <c r="AZ20" s="132"/>
      <c r="BA20" s="132"/>
      <c r="BB20" s="132"/>
      <c r="BC20" s="132"/>
      <c r="BD20" s="132"/>
      <c r="BE20" s="132"/>
      <c r="BF20" s="132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</row>
    <row r="21" spans="1:1804" ht="58.5" customHeight="1" x14ac:dyDescent="0.2">
      <c r="A21" s="74" t="s">
        <v>58</v>
      </c>
      <c r="B21" s="82" t="s">
        <v>58</v>
      </c>
      <c r="C21" s="30" t="s">
        <v>58</v>
      </c>
      <c r="D21" s="84" t="s">
        <v>91</v>
      </c>
      <c r="E21" s="85" t="s">
        <v>54</v>
      </c>
      <c r="F21" s="100">
        <v>188718528</v>
      </c>
      <c r="G21" s="86" t="s">
        <v>158</v>
      </c>
      <c r="H21" s="25"/>
      <c r="I21" s="25"/>
      <c r="J21" s="25"/>
      <c r="K21" s="25"/>
      <c r="L21" s="25">
        <v>10</v>
      </c>
      <c r="M21" s="25"/>
      <c r="N21" s="25"/>
      <c r="O21" s="25"/>
      <c r="P21" s="25"/>
      <c r="Q21" s="25"/>
      <c r="R21" s="25"/>
      <c r="S21" s="25"/>
      <c r="T21" s="25"/>
      <c r="U21" s="25">
        <v>10</v>
      </c>
      <c r="V21" s="25">
        <v>10</v>
      </c>
      <c r="W21" s="25">
        <v>0</v>
      </c>
      <c r="X21" s="25">
        <v>0</v>
      </c>
      <c r="Y21" s="25"/>
      <c r="Z21" s="25"/>
      <c r="AA21" s="25"/>
      <c r="AB21" s="25"/>
      <c r="AC21" s="25">
        <v>10</v>
      </c>
      <c r="AD21" s="25"/>
      <c r="AE21" s="25"/>
      <c r="AF21" s="25"/>
      <c r="AG21" s="25"/>
      <c r="AH21" s="25"/>
      <c r="AI21" s="25"/>
      <c r="AJ21" s="25"/>
      <c r="AK21" s="25"/>
      <c r="AL21" s="25">
        <v>10</v>
      </c>
      <c r="AM21" s="25">
        <v>10</v>
      </c>
      <c r="AN21" s="25">
        <v>0</v>
      </c>
      <c r="AO21" s="29">
        <v>0</v>
      </c>
      <c r="AP21" s="64"/>
      <c r="AQ21" s="64"/>
      <c r="AR21" s="64"/>
      <c r="AS21" s="64"/>
      <c r="AT21" s="65">
        <v>6.5</v>
      </c>
      <c r="AU21" s="64"/>
      <c r="AV21" s="64"/>
      <c r="AW21" s="64"/>
      <c r="AX21" s="64"/>
      <c r="AY21" s="64"/>
      <c r="AZ21" s="64"/>
      <c r="BA21" s="64"/>
      <c r="BB21" s="64"/>
      <c r="BC21" s="64">
        <v>6.5</v>
      </c>
      <c r="BD21" s="64">
        <v>6.5</v>
      </c>
      <c r="BE21" s="64">
        <v>0</v>
      </c>
      <c r="BF21" s="64">
        <v>0</v>
      </c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</row>
    <row r="22" spans="1:1804" s="8" customFormat="1" ht="45.75" x14ac:dyDescent="0.2">
      <c r="A22" s="24" t="s">
        <v>58</v>
      </c>
      <c r="B22" s="82" t="s">
        <v>58</v>
      </c>
      <c r="C22" s="31" t="s">
        <v>59</v>
      </c>
      <c r="D22" s="32" t="s">
        <v>55</v>
      </c>
      <c r="E22" s="85" t="s">
        <v>54</v>
      </c>
      <c r="F22" s="100">
        <v>188718528</v>
      </c>
      <c r="G22" s="97" t="s">
        <v>158</v>
      </c>
      <c r="H22" s="25">
        <v>20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13</v>
      </c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9"/>
      <c r="AP22" s="37">
        <v>13</v>
      </c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12"/>
    </row>
    <row r="23" spans="1:1804" ht="45.75" x14ac:dyDescent="0.2">
      <c r="A23" s="24" t="s">
        <v>58</v>
      </c>
      <c r="B23" s="82" t="s">
        <v>58</v>
      </c>
      <c r="C23" s="83" t="s">
        <v>60</v>
      </c>
      <c r="D23" s="32" t="s">
        <v>56</v>
      </c>
      <c r="E23" s="85" t="s">
        <v>54</v>
      </c>
      <c r="F23" s="60" t="s">
        <v>57</v>
      </c>
      <c r="G23" s="97" t="s">
        <v>158</v>
      </c>
      <c r="H23" s="25">
        <v>0.8</v>
      </c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>
        <v>0.5</v>
      </c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9"/>
      <c r="AP23" s="37">
        <v>0.5</v>
      </c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</row>
    <row r="24" spans="1:1804" ht="14.25" customHeight="1" x14ac:dyDescent="0.2">
      <c r="A24" s="24" t="s">
        <v>58</v>
      </c>
      <c r="B24" s="82" t="s">
        <v>58</v>
      </c>
      <c r="C24" s="135" t="s">
        <v>10</v>
      </c>
      <c r="D24" s="135"/>
      <c r="E24" s="135"/>
      <c r="F24" s="135"/>
      <c r="G24" s="135"/>
      <c r="H24" s="82">
        <f>SUM(H21:H23)</f>
        <v>20.8</v>
      </c>
      <c r="I24" s="82"/>
      <c r="J24" s="82"/>
      <c r="K24" s="82"/>
      <c r="L24" s="82">
        <f t="shared" ref="L24:AO24" si="0">SUM(L21:L23)</f>
        <v>10</v>
      </c>
      <c r="M24" s="82"/>
      <c r="N24" s="82"/>
      <c r="O24" s="82"/>
      <c r="P24" s="82"/>
      <c r="Q24" s="82"/>
      <c r="R24" s="82"/>
      <c r="S24" s="82"/>
      <c r="T24" s="82"/>
      <c r="U24" s="82">
        <f t="shared" si="0"/>
        <v>10</v>
      </c>
      <c r="V24" s="82">
        <f t="shared" si="0"/>
        <v>10</v>
      </c>
      <c r="W24" s="82">
        <f t="shared" si="0"/>
        <v>0</v>
      </c>
      <c r="X24" s="82">
        <f t="shared" si="0"/>
        <v>0</v>
      </c>
      <c r="Y24" s="82">
        <f t="shared" si="0"/>
        <v>13.5</v>
      </c>
      <c r="Z24" s="82"/>
      <c r="AA24" s="82"/>
      <c r="AB24" s="82"/>
      <c r="AC24" s="82">
        <f t="shared" si="0"/>
        <v>10</v>
      </c>
      <c r="AD24" s="82"/>
      <c r="AE24" s="82"/>
      <c r="AF24" s="82"/>
      <c r="AG24" s="82"/>
      <c r="AH24" s="82"/>
      <c r="AI24" s="82"/>
      <c r="AJ24" s="82"/>
      <c r="AK24" s="82"/>
      <c r="AL24" s="82">
        <f t="shared" si="0"/>
        <v>10</v>
      </c>
      <c r="AM24" s="82">
        <f t="shared" si="0"/>
        <v>10</v>
      </c>
      <c r="AN24" s="82">
        <f t="shared" si="0"/>
        <v>0</v>
      </c>
      <c r="AO24" s="82">
        <f t="shared" si="0"/>
        <v>0</v>
      </c>
      <c r="AP24" s="52">
        <f>SUM(AP21:AP23)</f>
        <v>13.5</v>
      </c>
      <c r="AQ24" s="52"/>
      <c r="AR24" s="52"/>
      <c r="AS24" s="52"/>
      <c r="AT24" s="52">
        <f t="shared" ref="AT24:BF24" si="1">SUM(AT21:AT23)</f>
        <v>6.5</v>
      </c>
      <c r="AU24" s="52"/>
      <c r="AV24" s="52"/>
      <c r="AW24" s="52"/>
      <c r="AX24" s="52"/>
      <c r="AY24" s="52"/>
      <c r="AZ24" s="52"/>
      <c r="BA24" s="52"/>
      <c r="BB24" s="52"/>
      <c r="BC24" s="52">
        <f t="shared" si="1"/>
        <v>6.5</v>
      </c>
      <c r="BD24" s="52">
        <f t="shared" si="1"/>
        <v>6.5</v>
      </c>
      <c r="BE24" s="52">
        <f t="shared" si="1"/>
        <v>0</v>
      </c>
      <c r="BF24" s="52">
        <f t="shared" si="1"/>
        <v>0</v>
      </c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</row>
    <row r="25" spans="1:1804" ht="14.25" customHeight="1" x14ac:dyDescent="0.2">
      <c r="A25" s="24" t="s">
        <v>58</v>
      </c>
      <c r="B25" s="82" t="s">
        <v>59</v>
      </c>
      <c r="C25" s="133" t="s">
        <v>41</v>
      </c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3"/>
    </row>
    <row r="26" spans="1:1804" s="3" customFormat="1" ht="54" customHeight="1" x14ac:dyDescent="0.2">
      <c r="A26" s="74" t="s">
        <v>58</v>
      </c>
      <c r="B26" s="82" t="s">
        <v>59</v>
      </c>
      <c r="C26" s="83" t="s">
        <v>58</v>
      </c>
      <c r="D26" s="84" t="s">
        <v>61</v>
      </c>
      <c r="E26" s="85" t="s">
        <v>54</v>
      </c>
      <c r="F26" s="100">
        <v>188718528</v>
      </c>
      <c r="G26" s="97" t="s">
        <v>158</v>
      </c>
      <c r="H26" s="25">
        <v>35.1</v>
      </c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>
        <v>35.1</v>
      </c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9"/>
      <c r="AP26" s="37">
        <v>35.1</v>
      </c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</row>
    <row r="27" spans="1:1804" s="3" customFormat="1" ht="54" customHeight="1" x14ac:dyDescent="0.2">
      <c r="A27" s="92" t="s">
        <v>58</v>
      </c>
      <c r="B27" s="87" t="s">
        <v>59</v>
      </c>
      <c r="C27" s="88" t="s">
        <v>59</v>
      </c>
      <c r="D27" s="89" t="s">
        <v>63</v>
      </c>
      <c r="E27" s="90"/>
      <c r="F27" s="100">
        <v>188718528</v>
      </c>
      <c r="G27" s="97" t="s">
        <v>158</v>
      </c>
      <c r="H27" s="25">
        <v>1.8</v>
      </c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>
        <v>1.8</v>
      </c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9"/>
      <c r="AP27" s="37">
        <v>1.8</v>
      </c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</row>
    <row r="28" spans="1:1804" s="3" customFormat="1" ht="54" customHeight="1" x14ac:dyDescent="0.2">
      <c r="A28" s="92" t="s">
        <v>58</v>
      </c>
      <c r="B28" s="87" t="s">
        <v>59</v>
      </c>
      <c r="C28" s="94" t="s">
        <v>60</v>
      </c>
      <c r="D28" s="89" t="s">
        <v>146</v>
      </c>
      <c r="E28" s="90"/>
      <c r="F28" s="100">
        <v>188718528</v>
      </c>
      <c r="G28" s="97" t="s">
        <v>158</v>
      </c>
      <c r="H28" s="25">
        <v>2.6</v>
      </c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>
        <v>2.6</v>
      </c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9"/>
      <c r="AP28" s="37">
        <v>2.6</v>
      </c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</row>
    <row r="29" spans="1:1804" s="3" customFormat="1" ht="63.75" x14ac:dyDescent="0.2">
      <c r="A29" s="92" t="s">
        <v>58</v>
      </c>
      <c r="B29" s="87" t="s">
        <v>59</v>
      </c>
      <c r="C29" s="94" t="s">
        <v>64</v>
      </c>
      <c r="D29" s="89" t="s">
        <v>147</v>
      </c>
      <c r="E29" s="90"/>
      <c r="F29" s="100">
        <v>188718528</v>
      </c>
      <c r="G29" s="97" t="s">
        <v>158</v>
      </c>
      <c r="H29" s="25">
        <v>0.1</v>
      </c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>
        <v>0.1</v>
      </c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9"/>
      <c r="AP29" s="37">
        <v>0.1</v>
      </c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</row>
    <row r="30" spans="1:1804" s="3" customFormat="1" ht="42.75" customHeight="1" x14ac:dyDescent="0.2">
      <c r="A30" s="74" t="s">
        <v>58</v>
      </c>
      <c r="B30" s="82" t="s">
        <v>59</v>
      </c>
      <c r="C30" s="94" t="s">
        <v>68</v>
      </c>
      <c r="D30" s="84" t="s">
        <v>62</v>
      </c>
      <c r="E30" s="85" t="s">
        <v>54</v>
      </c>
      <c r="F30" s="100">
        <v>188718528</v>
      </c>
      <c r="G30" s="97" t="s">
        <v>158</v>
      </c>
      <c r="H30" s="25"/>
      <c r="I30" s="25"/>
      <c r="J30" s="25"/>
      <c r="K30" s="25"/>
      <c r="L30" s="25">
        <v>4.2</v>
      </c>
      <c r="M30" s="25"/>
      <c r="N30" s="25"/>
      <c r="O30" s="25"/>
      <c r="P30" s="25"/>
      <c r="Q30" s="25"/>
      <c r="R30" s="25"/>
      <c r="S30" s="25"/>
      <c r="T30" s="25"/>
      <c r="U30" s="25">
        <v>4.2</v>
      </c>
      <c r="V30" s="25">
        <v>4.2</v>
      </c>
      <c r="W30" s="25">
        <v>0</v>
      </c>
      <c r="X30" s="25">
        <v>0</v>
      </c>
      <c r="Y30" s="25"/>
      <c r="Z30" s="25"/>
      <c r="AA30" s="25"/>
      <c r="AB30" s="25"/>
      <c r="AC30" s="25">
        <v>4.2</v>
      </c>
      <c r="AD30" s="25"/>
      <c r="AE30" s="25"/>
      <c r="AF30" s="25"/>
      <c r="AG30" s="25"/>
      <c r="AH30" s="25"/>
      <c r="AI30" s="25"/>
      <c r="AJ30" s="25"/>
      <c r="AK30" s="25"/>
      <c r="AL30" s="25">
        <v>4.2</v>
      </c>
      <c r="AM30" s="25">
        <v>4.2</v>
      </c>
      <c r="AN30" s="25">
        <v>0</v>
      </c>
      <c r="AO30" s="29">
        <v>0</v>
      </c>
      <c r="AP30" s="64"/>
      <c r="AQ30" s="64"/>
      <c r="AR30" s="64"/>
      <c r="AS30" s="64"/>
      <c r="AT30" s="65">
        <v>4.0999999999999996</v>
      </c>
      <c r="AU30" s="64"/>
      <c r="AV30" s="64"/>
      <c r="AW30" s="64"/>
      <c r="AX30" s="64"/>
      <c r="AY30" s="64"/>
      <c r="AZ30" s="64"/>
      <c r="BA30" s="64"/>
      <c r="BB30" s="64"/>
      <c r="BC30" s="64">
        <v>4.0999999999999996</v>
      </c>
      <c r="BD30" s="64">
        <v>4.0999999999999996</v>
      </c>
      <c r="BE30" s="64">
        <v>0</v>
      </c>
      <c r="BF30" s="64">
        <v>0</v>
      </c>
    </row>
    <row r="31" spans="1:1804" s="3" customFormat="1" ht="14.25" customHeight="1" x14ac:dyDescent="0.2">
      <c r="A31" s="74" t="s">
        <v>58</v>
      </c>
      <c r="B31" s="82" t="s">
        <v>59</v>
      </c>
      <c r="C31" s="134" t="s">
        <v>10</v>
      </c>
      <c r="D31" s="134"/>
      <c r="E31" s="134"/>
      <c r="F31" s="134"/>
      <c r="G31" s="134"/>
      <c r="H31" s="82">
        <f>SUM(H26:H30)</f>
        <v>39.6</v>
      </c>
      <c r="I31" s="82"/>
      <c r="J31" s="82"/>
      <c r="K31" s="82"/>
      <c r="L31" s="82">
        <f>SUM(L26:L30)</f>
        <v>4.2</v>
      </c>
      <c r="M31" s="82"/>
      <c r="N31" s="82"/>
      <c r="O31" s="82"/>
      <c r="P31" s="82"/>
      <c r="Q31" s="82"/>
      <c r="R31" s="82"/>
      <c r="S31" s="82"/>
      <c r="T31" s="82"/>
      <c r="U31" s="82">
        <f>SUM(U26:U30)</f>
        <v>4.2</v>
      </c>
      <c r="V31" s="82">
        <f>SUM(V26:V30)</f>
        <v>4.2</v>
      </c>
      <c r="W31" s="82">
        <f>SUM(W26:W30)</f>
        <v>0</v>
      </c>
      <c r="X31" s="82">
        <f>SUM(X26:X30)</f>
        <v>0</v>
      </c>
      <c r="Y31" s="82">
        <f>SUM(Y26:Y30)</f>
        <v>39.6</v>
      </c>
      <c r="Z31" s="82"/>
      <c r="AA31" s="82"/>
      <c r="AB31" s="82"/>
      <c r="AC31" s="82">
        <f>SUM(AC26:AC30)</f>
        <v>4.2</v>
      </c>
      <c r="AD31" s="82"/>
      <c r="AE31" s="82"/>
      <c r="AF31" s="82"/>
      <c r="AG31" s="82"/>
      <c r="AH31" s="82"/>
      <c r="AI31" s="82"/>
      <c r="AJ31" s="82"/>
      <c r="AK31" s="82"/>
      <c r="AL31" s="82">
        <f>SUM(AL26:AL30)</f>
        <v>4.2</v>
      </c>
      <c r="AM31" s="82">
        <f>SUM(AM26:AM30)</f>
        <v>4.2</v>
      </c>
      <c r="AN31" s="82">
        <f>SUM(AN26:AN30)</f>
        <v>0</v>
      </c>
      <c r="AO31" s="82">
        <f>SUM(AO26:AO30)</f>
        <v>0</v>
      </c>
      <c r="AP31" s="52">
        <f>SUM(AP26:AP30)</f>
        <v>39.6</v>
      </c>
      <c r="AQ31" s="52"/>
      <c r="AR31" s="52"/>
      <c r="AS31" s="52"/>
      <c r="AT31" s="52">
        <f>SUM(AT26:AT30)</f>
        <v>4.0999999999999996</v>
      </c>
      <c r="AU31" s="52"/>
      <c r="AV31" s="52"/>
      <c r="AW31" s="52"/>
      <c r="AX31" s="52"/>
      <c r="AY31" s="52"/>
      <c r="AZ31" s="52"/>
      <c r="BA31" s="52"/>
      <c r="BB31" s="52"/>
      <c r="BC31" s="52">
        <f>SUM(BC26:BC30)</f>
        <v>4.0999999999999996</v>
      </c>
      <c r="BD31" s="52">
        <f>SUM(BD26:BD30)</f>
        <v>4.0999999999999996</v>
      </c>
      <c r="BE31" s="52">
        <f>SUM(BE26:BE30)</f>
        <v>0</v>
      </c>
      <c r="BF31" s="52">
        <f>SUM(BF26:BF30)</f>
        <v>0</v>
      </c>
    </row>
    <row r="32" spans="1:1804" s="3" customFormat="1" ht="14.25" customHeight="1" x14ac:dyDescent="0.2">
      <c r="A32" s="74" t="s">
        <v>58</v>
      </c>
      <c r="B32" s="82" t="s">
        <v>60</v>
      </c>
      <c r="C32" s="133" t="s">
        <v>42</v>
      </c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</row>
    <row r="33" spans="1:74" s="3" customFormat="1" ht="45.75" x14ac:dyDescent="0.2">
      <c r="A33" s="74" t="s">
        <v>58</v>
      </c>
      <c r="B33" s="82" t="s">
        <v>60</v>
      </c>
      <c r="C33" s="31" t="s">
        <v>58</v>
      </c>
      <c r="D33" s="32" t="s">
        <v>92</v>
      </c>
      <c r="E33" s="85" t="s">
        <v>54</v>
      </c>
      <c r="F33" s="100">
        <v>188718528</v>
      </c>
      <c r="G33" s="97" t="s">
        <v>158</v>
      </c>
      <c r="H33" s="25"/>
      <c r="I33" s="25"/>
      <c r="J33" s="25"/>
      <c r="K33" s="25"/>
      <c r="L33" s="25"/>
      <c r="M33" s="25">
        <v>89.7</v>
      </c>
      <c r="N33" s="25"/>
      <c r="O33" s="25"/>
      <c r="P33" s="25"/>
      <c r="Q33" s="25"/>
      <c r="R33" s="25"/>
      <c r="S33" s="25"/>
      <c r="T33" s="25"/>
      <c r="U33" s="25">
        <v>89.7</v>
      </c>
      <c r="V33" s="25">
        <v>89.7</v>
      </c>
      <c r="W33" s="25">
        <v>0</v>
      </c>
      <c r="X33" s="25">
        <v>0</v>
      </c>
      <c r="Y33" s="25"/>
      <c r="Z33" s="25"/>
      <c r="AA33" s="25"/>
      <c r="AB33" s="25"/>
      <c r="AC33" s="25"/>
      <c r="AD33" s="25">
        <v>139.69999999999999</v>
      </c>
      <c r="AE33" s="25"/>
      <c r="AF33" s="25"/>
      <c r="AG33" s="25"/>
      <c r="AH33" s="25"/>
      <c r="AI33" s="25"/>
      <c r="AJ33" s="25"/>
      <c r="AK33" s="25"/>
      <c r="AL33" s="25">
        <v>139.69999999999999</v>
      </c>
      <c r="AM33" s="25">
        <v>139.69999999999999</v>
      </c>
      <c r="AN33" s="25">
        <v>0</v>
      </c>
      <c r="AO33" s="29">
        <v>0</v>
      </c>
      <c r="AP33" s="29"/>
      <c r="AQ33" s="29"/>
      <c r="AR33" s="29"/>
      <c r="AS33" s="29"/>
      <c r="AT33" s="37"/>
      <c r="AU33" s="65">
        <v>138.30000000000001</v>
      </c>
      <c r="AV33" s="64"/>
      <c r="AW33" s="64"/>
      <c r="AX33" s="64"/>
      <c r="AY33" s="64"/>
      <c r="AZ33" s="64"/>
      <c r="BA33" s="64"/>
      <c r="BB33" s="64"/>
      <c r="BC33" s="64">
        <v>138.30000000000001</v>
      </c>
      <c r="BD33" s="64">
        <v>138.30000000000001</v>
      </c>
      <c r="BE33" s="64">
        <v>0</v>
      </c>
      <c r="BF33" s="64">
        <v>0</v>
      </c>
    </row>
    <row r="34" spans="1:74" s="3" customFormat="1" ht="69.75" customHeight="1" x14ac:dyDescent="0.2">
      <c r="A34" s="74" t="s">
        <v>58</v>
      </c>
      <c r="B34" s="82" t="s">
        <v>60</v>
      </c>
      <c r="C34" s="31" t="s">
        <v>59</v>
      </c>
      <c r="D34" s="32" t="s">
        <v>93</v>
      </c>
      <c r="E34" s="85" t="s">
        <v>54</v>
      </c>
      <c r="F34" s="100">
        <v>188718528</v>
      </c>
      <c r="G34" s="97" t="s">
        <v>158</v>
      </c>
      <c r="H34" s="25"/>
      <c r="I34" s="25"/>
      <c r="J34" s="25"/>
      <c r="K34" s="25"/>
      <c r="L34" s="25"/>
      <c r="M34" s="25">
        <v>2.7</v>
      </c>
      <c r="N34" s="25"/>
      <c r="O34" s="25"/>
      <c r="P34" s="25"/>
      <c r="Q34" s="25"/>
      <c r="R34" s="25"/>
      <c r="S34" s="25"/>
      <c r="T34" s="25"/>
      <c r="U34" s="25">
        <v>2.7</v>
      </c>
      <c r="V34" s="25">
        <v>2.7</v>
      </c>
      <c r="W34" s="25">
        <v>2.1</v>
      </c>
      <c r="X34" s="25">
        <v>0</v>
      </c>
      <c r="Y34" s="25"/>
      <c r="Z34" s="25"/>
      <c r="AA34" s="25"/>
      <c r="AB34" s="25"/>
      <c r="AC34" s="25"/>
      <c r="AD34" s="25">
        <v>3.9</v>
      </c>
      <c r="AE34" s="25"/>
      <c r="AF34" s="25"/>
      <c r="AG34" s="25"/>
      <c r="AH34" s="25"/>
      <c r="AI34" s="25"/>
      <c r="AJ34" s="25"/>
      <c r="AK34" s="25"/>
      <c r="AL34" s="25">
        <v>3.9</v>
      </c>
      <c r="AM34" s="25">
        <v>3.9</v>
      </c>
      <c r="AN34" s="25">
        <v>3</v>
      </c>
      <c r="AO34" s="29">
        <v>0</v>
      </c>
      <c r="AP34" s="29"/>
      <c r="AQ34" s="29"/>
      <c r="AR34" s="29"/>
      <c r="AS34" s="29"/>
      <c r="AT34" s="37"/>
      <c r="AU34" s="37">
        <v>2.9</v>
      </c>
      <c r="AV34" s="37"/>
      <c r="AW34" s="37"/>
      <c r="AX34" s="37"/>
      <c r="AY34" s="37"/>
      <c r="AZ34" s="37"/>
      <c r="BA34" s="37"/>
      <c r="BB34" s="37"/>
      <c r="BC34" s="37">
        <v>2.9</v>
      </c>
      <c r="BD34" s="37">
        <v>2.9</v>
      </c>
      <c r="BE34" s="37">
        <v>2.2000000000000002</v>
      </c>
      <c r="BF34" s="37">
        <v>0</v>
      </c>
    </row>
    <row r="35" spans="1:74" s="3" customFormat="1" ht="68.25" customHeight="1" x14ac:dyDescent="0.2">
      <c r="A35" s="74" t="s">
        <v>58</v>
      </c>
      <c r="B35" s="33" t="s">
        <v>60</v>
      </c>
      <c r="C35" s="31" t="s">
        <v>60</v>
      </c>
      <c r="D35" s="34" t="s">
        <v>148</v>
      </c>
      <c r="E35" s="85" t="s">
        <v>54</v>
      </c>
      <c r="F35" s="100" t="s">
        <v>57</v>
      </c>
      <c r="G35" s="97" t="s">
        <v>158</v>
      </c>
      <c r="H35" s="25"/>
      <c r="I35" s="25"/>
      <c r="J35" s="25"/>
      <c r="K35" s="25"/>
      <c r="L35" s="25">
        <v>63</v>
      </c>
      <c r="M35" s="25"/>
      <c r="N35" s="25"/>
      <c r="O35" s="25"/>
      <c r="P35" s="25"/>
      <c r="Q35" s="25"/>
      <c r="R35" s="25"/>
      <c r="S35" s="25"/>
      <c r="T35" s="25"/>
      <c r="U35" s="25">
        <v>63</v>
      </c>
      <c r="V35" s="25">
        <v>63</v>
      </c>
      <c r="W35" s="25">
        <v>0</v>
      </c>
      <c r="X35" s="25">
        <v>0</v>
      </c>
      <c r="Y35" s="25"/>
      <c r="Z35" s="25"/>
      <c r="AA35" s="25"/>
      <c r="AB35" s="25"/>
      <c r="AC35" s="25">
        <v>63</v>
      </c>
      <c r="AD35" s="25"/>
      <c r="AE35" s="25"/>
      <c r="AF35" s="25"/>
      <c r="AG35" s="25"/>
      <c r="AH35" s="25"/>
      <c r="AI35" s="25"/>
      <c r="AJ35" s="25"/>
      <c r="AK35" s="25"/>
      <c r="AL35" s="25">
        <v>63</v>
      </c>
      <c r="AM35" s="25">
        <v>63</v>
      </c>
      <c r="AN35" s="25">
        <v>0</v>
      </c>
      <c r="AO35" s="29">
        <v>0</v>
      </c>
      <c r="AP35" s="29"/>
      <c r="AQ35" s="29"/>
      <c r="AR35" s="29"/>
      <c r="AS35" s="29"/>
      <c r="AT35" s="65">
        <v>44.5</v>
      </c>
      <c r="AU35" s="64"/>
      <c r="AV35" s="64"/>
      <c r="AW35" s="64"/>
      <c r="AX35" s="64"/>
      <c r="AY35" s="64"/>
      <c r="AZ35" s="64"/>
      <c r="BA35" s="64"/>
      <c r="BB35" s="64"/>
      <c r="BC35" s="64">
        <v>44.5</v>
      </c>
      <c r="BD35" s="64">
        <v>44.5</v>
      </c>
      <c r="BE35" s="64">
        <v>0</v>
      </c>
      <c r="BF35" s="64">
        <v>0</v>
      </c>
    </row>
    <row r="36" spans="1:74" s="3" customFormat="1" ht="14.25" customHeight="1" x14ac:dyDescent="0.2">
      <c r="A36" s="74" t="s">
        <v>58</v>
      </c>
      <c r="B36" s="33" t="s">
        <v>60</v>
      </c>
      <c r="C36" s="134" t="s">
        <v>10</v>
      </c>
      <c r="D36" s="134"/>
      <c r="E36" s="134"/>
      <c r="F36" s="134"/>
      <c r="G36" s="134"/>
      <c r="H36" s="82"/>
      <c r="I36" s="82"/>
      <c r="J36" s="82"/>
      <c r="K36" s="82"/>
      <c r="L36" s="82">
        <f t="shared" ref="L36:AO36" si="2">SUM(L33:L35)</f>
        <v>63</v>
      </c>
      <c r="M36" s="82">
        <f t="shared" si="2"/>
        <v>92.4</v>
      </c>
      <c r="N36" s="82"/>
      <c r="O36" s="82"/>
      <c r="P36" s="82"/>
      <c r="Q36" s="82"/>
      <c r="R36" s="82"/>
      <c r="S36" s="82"/>
      <c r="T36" s="82"/>
      <c r="U36" s="82">
        <f t="shared" si="2"/>
        <v>155.4</v>
      </c>
      <c r="V36" s="82">
        <f t="shared" si="2"/>
        <v>155.4</v>
      </c>
      <c r="W36" s="82">
        <f t="shared" si="2"/>
        <v>2.1</v>
      </c>
      <c r="X36" s="82">
        <f t="shared" si="2"/>
        <v>0</v>
      </c>
      <c r="Y36" s="82"/>
      <c r="Z36" s="82"/>
      <c r="AA36" s="82"/>
      <c r="AB36" s="82"/>
      <c r="AC36" s="82">
        <f t="shared" si="2"/>
        <v>63</v>
      </c>
      <c r="AD36" s="82">
        <f t="shared" si="2"/>
        <v>143.6</v>
      </c>
      <c r="AE36" s="82"/>
      <c r="AF36" s="82"/>
      <c r="AG36" s="82"/>
      <c r="AH36" s="82"/>
      <c r="AI36" s="82"/>
      <c r="AJ36" s="82"/>
      <c r="AK36" s="82"/>
      <c r="AL36" s="82">
        <f t="shared" si="2"/>
        <v>206.6</v>
      </c>
      <c r="AM36" s="82">
        <f t="shared" si="2"/>
        <v>206.6</v>
      </c>
      <c r="AN36" s="82">
        <f t="shared" si="2"/>
        <v>3</v>
      </c>
      <c r="AO36" s="82">
        <f t="shared" si="2"/>
        <v>0</v>
      </c>
      <c r="AP36" s="52"/>
      <c r="AQ36" s="52"/>
      <c r="AR36" s="52"/>
      <c r="AS36" s="52"/>
      <c r="AT36" s="52">
        <f t="shared" ref="AT36:BF36" si="3">SUM(AT33:AT35)</f>
        <v>44.5</v>
      </c>
      <c r="AU36" s="52">
        <f t="shared" si="3"/>
        <v>141.20000000000002</v>
      </c>
      <c r="AV36" s="52"/>
      <c r="AW36" s="52"/>
      <c r="AX36" s="52"/>
      <c r="AY36" s="52"/>
      <c r="AZ36" s="52"/>
      <c r="BA36" s="52"/>
      <c r="BB36" s="52"/>
      <c r="BC36" s="52">
        <f t="shared" si="3"/>
        <v>185.70000000000002</v>
      </c>
      <c r="BD36" s="52">
        <f t="shared" si="3"/>
        <v>185.70000000000002</v>
      </c>
      <c r="BE36" s="52">
        <f t="shared" si="3"/>
        <v>2.2000000000000002</v>
      </c>
      <c r="BF36" s="52">
        <f t="shared" si="3"/>
        <v>0</v>
      </c>
    </row>
    <row r="37" spans="1:74" ht="14.25" customHeight="1" x14ac:dyDescent="0.2">
      <c r="A37" s="74" t="s">
        <v>58</v>
      </c>
      <c r="B37" s="82" t="s">
        <v>64</v>
      </c>
      <c r="C37" s="133" t="s">
        <v>43</v>
      </c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3"/>
    </row>
    <row r="38" spans="1:74" s="3" customFormat="1" ht="54.75" customHeight="1" x14ac:dyDescent="0.2">
      <c r="A38" s="74" t="s">
        <v>58</v>
      </c>
      <c r="B38" s="82" t="s">
        <v>64</v>
      </c>
      <c r="C38" s="31" t="s">
        <v>58</v>
      </c>
      <c r="D38" s="30" t="s">
        <v>65</v>
      </c>
      <c r="E38" s="85" t="s">
        <v>54</v>
      </c>
      <c r="F38" s="100">
        <v>188718528</v>
      </c>
      <c r="G38" s="97" t="s">
        <v>158</v>
      </c>
      <c r="H38" s="25"/>
      <c r="I38" s="25"/>
      <c r="J38" s="25"/>
      <c r="K38" s="25"/>
      <c r="L38" s="109">
        <v>10</v>
      </c>
      <c r="M38" s="109"/>
      <c r="N38" s="109"/>
      <c r="O38" s="109"/>
      <c r="P38" s="109"/>
      <c r="Q38" s="109"/>
      <c r="R38" s="109"/>
      <c r="S38" s="109"/>
      <c r="T38" s="109"/>
      <c r="U38" s="109">
        <v>10</v>
      </c>
      <c r="V38" s="109">
        <v>10</v>
      </c>
      <c r="W38" s="109">
        <v>0</v>
      </c>
      <c r="X38" s="109">
        <v>0</v>
      </c>
      <c r="Y38" s="25"/>
      <c r="Z38" s="25"/>
      <c r="AA38" s="25"/>
      <c r="AB38" s="25"/>
      <c r="AC38" s="109">
        <v>10</v>
      </c>
      <c r="AD38" s="109"/>
      <c r="AE38" s="109"/>
      <c r="AF38" s="109"/>
      <c r="AG38" s="109"/>
      <c r="AH38" s="109"/>
      <c r="AI38" s="109"/>
      <c r="AJ38" s="109"/>
      <c r="AK38" s="109"/>
      <c r="AL38" s="109">
        <v>10</v>
      </c>
      <c r="AM38" s="109">
        <v>10</v>
      </c>
      <c r="AN38" s="109">
        <v>0</v>
      </c>
      <c r="AO38" s="109">
        <v>0</v>
      </c>
      <c r="AP38" s="28"/>
      <c r="AQ38" s="28"/>
      <c r="AR38" s="28"/>
      <c r="AS38" s="28"/>
      <c r="AT38" s="112">
        <v>2.5</v>
      </c>
      <c r="AU38" s="113"/>
      <c r="AV38" s="113"/>
      <c r="AW38" s="113"/>
      <c r="AX38" s="113"/>
      <c r="AY38" s="113"/>
      <c r="AZ38" s="113"/>
      <c r="BA38" s="113"/>
      <c r="BB38" s="113"/>
      <c r="BC38" s="113">
        <v>2.5</v>
      </c>
      <c r="BD38" s="113">
        <v>2.5</v>
      </c>
      <c r="BE38" s="113">
        <v>0</v>
      </c>
      <c r="BF38" s="113">
        <v>0</v>
      </c>
    </row>
    <row r="39" spans="1:74" s="3" customFormat="1" ht="66.75" customHeight="1" x14ac:dyDescent="0.2">
      <c r="A39" s="74" t="s">
        <v>58</v>
      </c>
      <c r="B39" s="82" t="s">
        <v>64</v>
      </c>
      <c r="C39" s="31" t="s">
        <v>58</v>
      </c>
      <c r="D39" s="84" t="s">
        <v>66</v>
      </c>
      <c r="E39" s="85" t="s">
        <v>54</v>
      </c>
      <c r="F39" s="100">
        <v>188718528</v>
      </c>
      <c r="G39" s="97" t="s">
        <v>158</v>
      </c>
      <c r="H39" s="25"/>
      <c r="I39" s="25"/>
      <c r="J39" s="25"/>
      <c r="K39" s="25"/>
      <c r="L39" s="25">
        <v>3</v>
      </c>
      <c r="M39" s="25"/>
      <c r="N39" s="25"/>
      <c r="O39" s="25"/>
      <c r="P39" s="25"/>
      <c r="Q39" s="25"/>
      <c r="R39" s="25"/>
      <c r="S39" s="25"/>
      <c r="T39" s="25"/>
      <c r="U39" s="25">
        <v>3</v>
      </c>
      <c r="V39" s="25">
        <v>3</v>
      </c>
      <c r="W39" s="25">
        <v>0</v>
      </c>
      <c r="X39" s="25">
        <v>0</v>
      </c>
      <c r="Y39" s="25"/>
      <c r="Z39" s="25"/>
      <c r="AA39" s="25"/>
      <c r="AB39" s="25"/>
      <c r="AC39" s="25">
        <v>3</v>
      </c>
      <c r="AD39" s="25"/>
      <c r="AE39" s="25"/>
      <c r="AF39" s="25"/>
      <c r="AG39" s="25"/>
      <c r="AH39" s="25"/>
      <c r="AI39" s="25"/>
      <c r="AJ39" s="25"/>
      <c r="AK39" s="25"/>
      <c r="AL39" s="25">
        <v>3</v>
      </c>
      <c r="AM39" s="25">
        <v>3</v>
      </c>
      <c r="AN39" s="25">
        <v>0</v>
      </c>
      <c r="AO39" s="25">
        <v>0</v>
      </c>
      <c r="AP39" s="29"/>
      <c r="AQ39" s="29"/>
      <c r="AR39" s="29"/>
      <c r="AS39" s="29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</row>
    <row r="40" spans="1:74" s="3" customFormat="1" ht="45.75" x14ac:dyDescent="0.2">
      <c r="A40" s="74" t="s">
        <v>58</v>
      </c>
      <c r="B40" s="82" t="s">
        <v>64</v>
      </c>
      <c r="C40" s="31" t="s">
        <v>58</v>
      </c>
      <c r="D40" s="84" t="s">
        <v>67</v>
      </c>
      <c r="E40" s="85" t="s">
        <v>54</v>
      </c>
      <c r="F40" s="100">
        <v>188718528</v>
      </c>
      <c r="G40" s="97" t="s">
        <v>158</v>
      </c>
      <c r="H40" s="25"/>
      <c r="I40" s="25"/>
      <c r="J40" s="25"/>
      <c r="K40" s="25"/>
      <c r="L40" s="25">
        <v>1</v>
      </c>
      <c r="M40" s="25"/>
      <c r="N40" s="25"/>
      <c r="O40" s="25"/>
      <c r="P40" s="25"/>
      <c r="Q40" s="25"/>
      <c r="R40" s="25"/>
      <c r="S40" s="25"/>
      <c r="T40" s="25"/>
      <c r="U40" s="25">
        <v>1</v>
      </c>
      <c r="V40" s="25">
        <v>1</v>
      </c>
      <c r="W40" s="25">
        <v>0</v>
      </c>
      <c r="X40" s="25">
        <v>0</v>
      </c>
      <c r="Y40" s="25"/>
      <c r="Z40" s="25"/>
      <c r="AA40" s="25"/>
      <c r="AB40" s="25"/>
      <c r="AC40" s="25">
        <v>1</v>
      </c>
      <c r="AD40" s="25"/>
      <c r="AE40" s="25"/>
      <c r="AF40" s="25"/>
      <c r="AG40" s="25"/>
      <c r="AH40" s="25"/>
      <c r="AI40" s="25"/>
      <c r="AJ40" s="25"/>
      <c r="AK40" s="25"/>
      <c r="AL40" s="25">
        <v>1</v>
      </c>
      <c r="AM40" s="25">
        <v>1</v>
      </c>
      <c r="AN40" s="25">
        <v>0</v>
      </c>
      <c r="AO40" s="25">
        <v>0</v>
      </c>
      <c r="AP40" s="29"/>
      <c r="AQ40" s="29"/>
      <c r="AR40" s="29"/>
      <c r="AS40" s="29"/>
      <c r="AT40" s="37">
        <v>0.2</v>
      </c>
      <c r="AU40" s="37"/>
      <c r="AV40" s="37"/>
      <c r="AW40" s="37"/>
      <c r="AX40" s="37"/>
      <c r="AY40" s="37"/>
      <c r="AZ40" s="37"/>
      <c r="BA40" s="37"/>
      <c r="BB40" s="37"/>
      <c r="BC40" s="37">
        <v>0.2</v>
      </c>
      <c r="BD40" s="37">
        <v>0.2</v>
      </c>
      <c r="BE40" s="37">
        <v>0</v>
      </c>
      <c r="BF40" s="37">
        <v>0</v>
      </c>
    </row>
    <row r="41" spans="1:74" s="3" customFormat="1" ht="50.25" customHeight="1" x14ac:dyDescent="0.2">
      <c r="A41" s="92" t="s">
        <v>58</v>
      </c>
      <c r="B41" s="87" t="s">
        <v>64</v>
      </c>
      <c r="C41" s="31" t="s">
        <v>58</v>
      </c>
      <c r="D41" s="89" t="s">
        <v>149</v>
      </c>
      <c r="E41" s="90"/>
      <c r="F41" s="100">
        <v>188718528</v>
      </c>
      <c r="G41" s="97" t="s">
        <v>158</v>
      </c>
      <c r="H41" s="25"/>
      <c r="I41" s="25"/>
      <c r="J41" s="25"/>
      <c r="K41" s="25"/>
      <c r="L41" s="25">
        <v>6</v>
      </c>
      <c r="M41" s="25"/>
      <c r="N41" s="25"/>
      <c r="O41" s="25"/>
      <c r="P41" s="25"/>
      <c r="Q41" s="25"/>
      <c r="R41" s="25"/>
      <c r="S41" s="25"/>
      <c r="T41" s="25"/>
      <c r="U41" s="25">
        <v>6</v>
      </c>
      <c r="V41" s="25">
        <v>6</v>
      </c>
      <c r="W41" s="25">
        <v>0</v>
      </c>
      <c r="X41" s="25">
        <v>0</v>
      </c>
      <c r="Y41" s="25"/>
      <c r="Z41" s="25"/>
      <c r="AA41" s="25"/>
      <c r="AB41" s="25"/>
      <c r="AC41" s="25">
        <v>6</v>
      </c>
      <c r="AD41" s="25"/>
      <c r="AE41" s="25"/>
      <c r="AF41" s="25"/>
      <c r="AG41" s="25"/>
      <c r="AH41" s="25"/>
      <c r="AI41" s="25"/>
      <c r="AJ41" s="25"/>
      <c r="AK41" s="25"/>
      <c r="AL41" s="25">
        <v>6</v>
      </c>
      <c r="AM41" s="25">
        <v>6</v>
      </c>
      <c r="AN41" s="25">
        <v>0</v>
      </c>
      <c r="AO41" s="25">
        <v>0</v>
      </c>
      <c r="AP41" s="29"/>
      <c r="AQ41" s="29"/>
      <c r="AR41" s="29"/>
      <c r="AS41" s="29"/>
      <c r="AT41" s="37">
        <v>2.2999999999999998</v>
      </c>
      <c r="AU41" s="37"/>
      <c r="AV41" s="37"/>
      <c r="AW41" s="37"/>
      <c r="AX41" s="37"/>
      <c r="AY41" s="37"/>
      <c r="AZ41" s="37"/>
      <c r="BA41" s="37"/>
      <c r="BB41" s="37"/>
      <c r="BC41" s="37">
        <v>2.2999999999999998</v>
      </c>
      <c r="BD41" s="37">
        <v>2.2999999999999998</v>
      </c>
      <c r="BE41" s="37">
        <v>0</v>
      </c>
      <c r="BF41" s="37">
        <v>0</v>
      </c>
    </row>
    <row r="42" spans="1:74" s="3" customFormat="1" ht="14.25" customHeight="1" x14ac:dyDescent="0.2">
      <c r="A42" s="74" t="s">
        <v>58</v>
      </c>
      <c r="B42" s="82" t="s">
        <v>64</v>
      </c>
      <c r="C42" s="134" t="s">
        <v>10</v>
      </c>
      <c r="D42" s="134"/>
      <c r="E42" s="134"/>
      <c r="F42" s="134"/>
      <c r="G42" s="134"/>
      <c r="H42" s="82"/>
      <c r="I42" s="102"/>
      <c r="J42" s="102"/>
      <c r="K42" s="102"/>
      <c r="L42" s="102">
        <f t="shared" ref="L42:BF42" si="4">L38</f>
        <v>10</v>
      </c>
      <c r="M42" s="102"/>
      <c r="N42" s="102"/>
      <c r="O42" s="102"/>
      <c r="P42" s="102"/>
      <c r="Q42" s="102"/>
      <c r="R42" s="102"/>
      <c r="S42" s="102"/>
      <c r="T42" s="102"/>
      <c r="U42" s="102">
        <f t="shared" si="4"/>
        <v>10</v>
      </c>
      <c r="V42" s="102">
        <f t="shared" si="4"/>
        <v>10</v>
      </c>
      <c r="W42" s="102">
        <f t="shared" si="4"/>
        <v>0</v>
      </c>
      <c r="X42" s="102">
        <f t="shared" si="4"/>
        <v>0</v>
      </c>
      <c r="Y42" s="102"/>
      <c r="Z42" s="102"/>
      <c r="AA42" s="102"/>
      <c r="AB42" s="102"/>
      <c r="AC42" s="102">
        <f t="shared" si="4"/>
        <v>10</v>
      </c>
      <c r="AD42" s="102"/>
      <c r="AE42" s="102"/>
      <c r="AF42" s="102"/>
      <c r="AG42" s="102"/>
      <c r="AH42" s="102"/>
      <c r="AI42" s="102"/>
      <c r="AJ42" s="102"/>
      <c r="AK42" s="102"/>
      <c r="AL42" s="102">
        <f t="shared" si="4"/>
        <v>10</v>
      </c>
      <c r="AM42" s="102">
        <f t="shared" si="4"/>
        <v>10</v>
      </c>
      <c r="AN42" s="102">
        <f t="shared" si="4"/>
        <v>0</v>
      </c>
      <c r="AO42" s="102">
        <f t="shared" si="4"/>
        <v>0</v>
      </c>
      <c r="AP42" s="102"/>
      <c r="AQ42" s="102"/>
      <c r="AR42" s="102"/>
      <c r="AS42" s="102"/>
      <c r="AT42" s="102">
        <f t="shared" si="4"/>
        <v>2.5</v>
      </c>
      <c r="AU42" s="102"/>
      <c r="AV42" s="102"/>
      <c r="AW42" s="102"/>
      <c r="AX42" s="102"/>
      <c r="AY42" s="102"/>
      <c r="AZ42" s="102"/>
      <c r="BA42" s="102"/>
      <c r="BB42" s="102"/>
      <c r="BC42" s="102">
        <f t="shared" si="4"/>
        <v>2.5</v>
      </c>
      <c r="BD42" s="102">
        <f t="shared" si="4"/>
        <v>2.5</v>
      </c>
      <c r="BE42" s="102">
        <f t="shared" si="4"/>
        <v>0</v>
      </c>
      <c r="BF42" s="102">
        <f t="shared" si="4"/>
        <v>0</v>
      </c>
    </row>
    <row r="43" spans="1:74" ht="16.5" customHeight="1" x14ac:dyDescent="0.2">
      <c r="A43" s="74" t="s">
        <v>58</v>
      </c>
      <c r="B43" s="82" t="s">
        <v>68</v>
      </c>
      <c r="C43" s="133" t="s">
        <v>44</v>
      </c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</row>
    <row r="44" spans="1:74" ht="45.75" x14ac:dyDescent="0.2">
      <c r="A44" s="74" t="s">
        <v>58</v>
      </c>
      <c r="B44" s="82" t="s">
        <v>68</v>
      </c>
      <c r="C44" s="30" t="s">
        <v>58</v>
      </c>
      <c r="D44" s="30" t="s">
        <v>69</v>
      </c>
      <c r="E44" s="85" t="s">
        <v>54</v>
      </c>
      <c r="F44" s="100">
        <v>188718528</v>
      </c>
      <c r="G44" s="97" t="s">
        <v>158</v>
      </c>
      <c r="H44" s="25"/>
      <c r="I44" s="25"/>
      <c r="J44" s="25"/>
      <c r="K44" s="25"/>
      <c r="L44" s="109">
        <v>86</v>
      </c>
      <c r="M44" s="109"/>
      <c r="N44" s="109"/>
      <c r="O44" s="109"/>
      <c r="P44" s="109"/>
      <c r="Q44" s="109"/>
      <c r="R44" s="109"/>
      <c r="S44" s="109"/>
      <c r="T44" s="109"/>
      <c r="U44" s="109">
        <v>86</v>
      </c>
      <c r="V44" s="109">
        <v>86</v>
      </c>
      <c r="W44" s="109">
        <v>0</v>
      </c>
      <c r="X44" s="109">
        <v>0</v>
      </c>
      <c r="Y44" s="25"/>
      <c r="Z44" s="25"/>
      <c r="AA44" s="25"/>
      <c r="AB44" s="25"/>
      <c r="AC44" s="109">
        <v>86</v>
      </c>
      <c r="AD44" s="109"/>
      <c r="AE44" s="109"/>
      <c r="AF44" s="109"/>
      <c r="AG44" s="109"/>
      <c r="AH44" s="109"/>
      <c r="AI44" s="109"/>
      <c r="AJ44" s="109"/>
      <c r="AK44" s="109"/>
      <c r="AL44" s="109">
        <v>86</v>
      </c>
      <c r="AM44" s="109">
        <v>86</v>
      </c>
      <c r="AN44" s="109">
        <v>0</v>
      </c>
      <c r="AO44" s="109">
        <v>0</v>
      </c>
      <c r="AP44" s="28"/>
      <c r="AQ44" s="28"/>
      <c r="AR44" s="28"/>
      <c r="AS44" s="28"/>
      <c r="AT44" s="112">
        <v>117.5</v>
      </c>
      <c r="AU44" s="113"/>
      <c r="AV44" s="113"/>
      <c r="AW44" s="113"/>
      <c r="AX44" s="113"/>
      <c r="AY44" s="113"/>
      <c r="AZ44" s="113"/>
      <c r="BA44" s="113"/>
      <c r="BB44" s="113"/>
      <c r="BC44" s="113">
        <v>117.5</v>
      </c>
      <c r="BD44" s="113">
        <v>117.5</v>
      </c>
      <c r="BE44" s="113">
        <v>0</v>
      </c>
      <c r="BF44" s="113">
        <v>0</v>
      </c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</row>
    <row r="45" spans="1:74" ht="53.25" customHeight="1" x14ac:dyDescent="0.2">
      <c r="A45" s="74" t="s">
        <v>58</v>
      </c>
      <c r="B45" s="82" t="s">
        <v>68</v>
      </c>
      <c r="C45" s="31" t="s">
        <v>58</v>
      </c>
      <c r="D45" s="84" t="s">
        <v>70</v>
      </c>
      <c r="E45" s="85" t="s">
        <v>54</v>
      </c>
      <c r="F45" s="100">
        <v>188718528</v>
      </c>
      <c r="G45" s="97" t="s">
        <v>158</v>
      </c>
      <c r="H45" s="25"/>
      <c r="I45" s="25"/>
      <c r="J45" s="25"/>
      <c r="K45" s="25"/>
      <c r="L45" s="25">
        <v>86</v>
      </c>
      <c r="M45" s="25"/>
      <c r="N45" s="25"/>
      <c r="O45" s="25"/>
      <c r="P45" s="25"/>
      <c r="Q45" s="25"/>
      <c r="R45" s="25"/>
      <c r="S45" s="25"/>
      <c r="T45" s="25"/>
      <c r="U45" s="25">
        <v>86</v>
      </c>
      <c r="V45" s="25">
        <v>86</v>
      </c>
      <c r="W45" s="25">
        <v>0</v>
      </c>
      <c r="X45" s="25">
        <v>0</v>
      </c>
      <c r="Y45" s="25"/>
      <c r="Z45" s="25"/>
      <c r="AA45" s="25"/>
      <c r="AB45" s="25"/>
      <c r="AC45" s="25">
        <v>86</v>
      </c>
      <c r="AD45" s="25"/>
      <c r="AE45" s="25"/>
      <c r="AF45" s="25"/>
      <c r="AG45" s="25"/>
      <c r="AH45" s="25"/>
      <c r="AI45" s="25"/>
      <c r="AJ45" s="25"/>
      <c r="AK45" s="25"/>
      <c r="AL45" s="25">
        <v>86</v>
      </c>
      <c r="AM45" s="25">
        <v>86</v>
      </c>
      <c r="AN45" s="25">
        <v>0</v>
      </c>
      <c r="AO45" s="25">
        <v>0</v>
      </c>
      <c r="AP45" s="29"/>
      <c r="AQ45" s="29"/>
      <c r="AR45" s="29"/>
      <c r="AS45" s="29"/>
      <c r="AT45" s="37">
        <v>117.5</v>
      </c>
      <c r="AU45" s="37"/>
      <c r="AV45" s="37"/>
      <c r="AW45" s="37"/>
      <c r="AX45" s="37"/>
      <c r="AY45" s="37"/>
      <c r="AZ45" s="37"/>
      <c r="BA45" s="37"/>
      <c r="BB45" s="37"/>
      <c r="BC45" s="37">
        <v>117.5</v>
      </c>
      <c r="BD45" s="37">
        <v>117.5</v>
      </c>
      <c r="BE45" s="37">
        <v>0</v>
      </c>
      <c r="BF45" s="37">
        <v>0</v>
      </c>
    </row>
    <row r="46" spans="1:74" ht="45.75" x14ac:dyDescent="0.2">
      <c r="A46" s="74" t="s">
        <v>58</v>
      </c>
      <c r="B46" s="82" t="s">
        <v>68</v>
      </c>
      <c r="C46" s="38" t="s">
        <v>59</v>
      </c>
      <c r="D46" s="84" t="s">
        <v>150</v>
      </c>
      <c r="E46" s="85" t="s">
        <v>54</v>
      </c>
      <c r="F46" s="100">
        <v>188718528</v>
      </c>
      <c r="G46" s="97" t="s">
        <v>158</v>
      </c>
      <c r="H46" s="25"/>
      <c r="I46" s="25"/>
      <c r="J46" s="25"/>
      <c r="K46" s="25"/>
      <c r="L46" s="109">
        <f>L47+L48</f>
        <v>91</v>
      </c>
      <c r="M46" s="109"/>
      <c r="N46" s="109"/>
      <c r="O46" s="109"/>
      <c r="P46" s="109"/>
      <c r="Q46" s="109"/>
      <c r="R46" s="109"/>
      <c r="S46" s="109"/>
      <c r="T46" s="109"/>
      <c r="U46" s="109">
        <f t="shared" ref="U46:V46" si="5">U47+U48</f>
        <v>91</v>
      </c>
      <c r="V46" s="109">
        <f t="shared" si="5"/>
        <v>91</v>
      </c>
      <c r="W46" s="109">
        <v>14.5</v>
      </c>
      <c r="X46" s="109">
        <v>0</v>
      </c>
      <c r="Y46" s="25"/>
      <c r="Z46" s="25"/>
      <c r="AA46" s="25"/>
      <c r="AB46" s="25"/>
      <c r="AC46" s="109">
        <v>91</v>
      </c>
      <c r="AD46" s="109"/>
      <c r="AE46" s="109"/>
      <c r="AF46" s="109"/>
      <c r="AG46" s="109"/>
      <c r="AH46" s="109"/>
      <c r="AI46" s="109"/>
      <c r="AJ46" s="109"/>
      <c r="AK46" s="109"/>
      <c r="AL46" s="109">
        <v>91</v>
      </c>
      <c r="AM46" s="109">
        <v>91</v>
      </c>
      <c r="AN46" s="109">
        <v>14.5</v>
      </c>
      <c r="AO46" s="109">
        <v>0</v>
      </c>
      <c r="AP46" s="29"/>
      <c r="AQ46" s="29"/>
      <c r="AR46" s="29"/>
      <c r="AS46" s="29"/>
      <c r="AT46" s="114">
        <v>44.9</v>
      </c>
      <c r="AU46" s="114"/>
      <c r="AV46" s="114"/>
      <c r="AW46" s="114"/>
      <c r="AX46" s="114"/>
      <c r="AY46" s="114"/>
      <c r="AZ46" s="114"/>
      <c r="BA46" s="114"/>
      <c r="BB46" s="114"/>
      <c r="BC46" s="114">
        <v>44.9</v>
      </c>
      <c r="BD46" s="114">
        <v>44.9</v>
      </c>
      <c r="BE46" s="114">
        <v>0</v>
      </c>
      <c r="BF46" s="114">
        <v>0</v>
      </c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</row>
    <row r="47" spans="1:74" ht="45.75" x14ac:dyDescent="0.2">
      <c r="A47" s="92" t="s">
        <v>58</v>
      </c>
      <c r="B47" s="93" t="s">
        <v>68</v>
      </c>
      <c r="C47" s="38" t="s">
        <v>59</v>
      </c>
      <c r="D47" s="89" t="s">
        <v>151</v>
      </c>
      <c r="E47" s="90"/>
      <c r="F47" s="100">
        <v>188718528</v>
      </c>
      <c r="G47" s="97" t="s">
        <v>158</v>
      </c>
      <c r="H47" s="25"/>
      <c r="I47" s="25"/>
      <c r="J47" s="25"/>
      <c r="K47" s="25"/>
      <c r="L47" s="25">
        <v>19</v>
      </c>
      <c r="M47" s="25"/>
      <c r="N47" s="25"/>
      <c r="O47" s="25"/>
      <c r="P47" s="25"/>
      <c r="Q47" s="25"/>
      <c r="R47" s="25"/>
      <c r="S47" s="25"/>
      <c r="T47" s="25"/>
      <c r="U47" s="25">
        <v>19</v>
      </c>
      <c r="V47" s="25">
        <v>19</v>
      </c>
      <c r="W47" s="25">
        <v>14.5</v>
      </c>
      <c r="X47" s="25">
        <v>0</v>
      </c>
      <c r="Y47" s="25"/>
      <c r="Z47" s="25"/>
      <c r="AA47" s="25"/>
      <c r="AB47" s="25"/>
      <c r="AC47" s="25">
        <v>19</v>
      </c>
      <c r="AD47" s="25"/>
      <c r="AE47" s="25"/>
      <c r="AF47" s="25"/>
      <c r="AG47" s="25"/>
      <c r="AH47" s="25"/>
      <c r="AI47" s="25"/>
      <c r="AJ47" s="25"/>
      <c r="AK47" s="25"/>
      <c r="AL47" s="25">
        <v>19</v>
      </c>
      <c r="AM47" s="25">
        <v>19</v>
      </c>
      <c r="AN47" s="25">
        <v>14.5</v>
      </c>
      <c r="AO47" s="25">
        <v>0</v>
      </c>
      <c r="AP47" s="29"/>
      <c r="AQ47" s="29"/>
      <c r="AR47" s="29"/>
      <c r="AS47" s="29"/>
      <c r="AT47" s="37">
        <v>10.199999999999999</v>
      </c>
      <c r="AU47" s="37"/>
      <c r="AV47" s="37"/>
      <c r="AW47" s="37"/>
      <c r="AX47" s="37"/>
      <c r="AY47" s="37"/>
      <c r="AZ47" s="37"/>
      <c r="BA47" s="37"/>
      <c r="BB47" s="37"/>
      <c r="BC47" s="37">
        <v>10.199999999999999</v>
      </c>
      <c r="BD47" s="37">
        <v>10.199999999999999</v>
      </c>
      <c r="BE47" s="37">
        <v>0</v>
      </c>
      <c r="BF47" s="37">
        <v>0</v>
      </c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</row>
    <row r="48" spans="1:74" ht="45.75" x14ac:dyDescent="0.2">
      <c r="A48" s="92" t="s">
        <v>58</v>
      </c>
      <c r="B48" s="93" t="s">
        <v>68</v>
      </c>
      <c r="C48" s="38" t="s">
        <v>59</v>
      </c>
      <c r="D48" s="89" t="s">
        <v>152</v>
      </c>
      <c r="E48" s="90"/>
      <c r="F48" s="100">
        <v>188718528</v>
      </c>
      <c r="G48" s="97" t="s">
        <v>158</v>
      </c>
      <c r="H48" s="25"/>
      <c r="I48" s="25"/>
      <c r="J48" s="25"/>
      <c r="K48" s="25"/>
      <c r="L48" s="25">
        <v>72</v>
      </c>
      <c r="M48" s="25"/>
      <c r="N48" s="25"/>
      <c r="O48" s="25"/>
      <c r="P48" s="25"/>
      <c r="Q48" s="25"/>
      <c r="R48" s="25"/>
      <c r="S48" s="25"/>
      <c r="T48" s="25"/>
      <c r="U48" s="25">
        <v>72</v>
      </c>
      <c r="V48" s="25">
        <v>72</v>
      </c>
      <c r="W48" s="25">
        <v>0</v>
      </c>
      <c r="X48" s="25">
        <v>0</v>
      </c>
      <c r="Y48" s="25"/>
      <c r="Z48" s="25"/>
      <c r="AA48" s="25"/>
      <c r="AB48" s="25"/>
      <c r="AC48" s="25">
        <v>72</v>
      </c>
      <c r="AD48" s="25"/>
      <c r="AE48" s="25"/>
      <c r="AF48" s="25"/>
      <c r="AG48" s="25"/>
      <c r="AH48" s="25"/>
      <c r="AI48" s="25"/>
      <c r="AJ48" s="25"/>
      <c r="AK48" s="25"/>
      <c r="AL48" s="25">
        <v>72</v>
      </c>
      <c r="AM48" s="25">
        <v>72</v>
      </c>
      <c r="AN48" s="25">
        <v>0</v>
      </c>
      <c r="AO48" s="25">
        <v>0</v>
      </c>
      <c r="AP48" s="29"/>
      <c r="AQ48" s="29"/>
      <c r="AR48" s="29"/>
      <c r="AS48" s="29"/>
      <c r="AT48" s="37">
        <v>34.700000000000003</v>
      </c>
      <c r="AU48" s="37"/>
      <c r="AV48" s="37"/>
      <c r="AW48" s="37"/>
      <c r="AX48" s="37"/>
      <c r="AY48" s="37"/>
      <c r="AZ48" s="37"/>
      <c r="BA48" s="37"/>
      <c r="BB48" s="37"/>
      <c r="BC48" s="37">
        <v>34.700000000000003</v>
      </c>
      <c r="BD48" s="37">
        <v>34.700000000000003</v>
      </c>
      <c r="BE48" s="37">
        <v>0</v>
      </c>
      <c r="BF48" s="37">
        <v>0</v>
      </c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</row>
    <row r="49" spans="1:73" ht="12.75" customHeight="1" x14ac:dyDescent="0.2">
      <c r="A49" s="74" t="s">
        <v>58</v>
      </c>
      <c r="B49" s="82" t="s">
        <v>68</v>
      </c>
      <c r="C49" s="134" t="s">
        <v>10</v>
      </c>
      <c r="D49" s="134"/>
      <c r="E49" s="134"/>
      <c r="F49" s="134"/>
      <c r="G49" s="134"/>
      <c r="H49" s="82"/>
      <c r="I49" s="102"/>
      <c r="J49" s="102"/>
      <c r="K49" s="102"/>
      <c r="L49" s="102">
        <f t="shared" ref="L49:BF49" si="6">L44+L46</f>
        <v>177</v>
      </c>
      <c r="M49" s="102"/>
      <c r="N49" s="102"/>
      <c r="O49" s="102"/>
      <c r="P49" s="102"/>
      <c r="Q49" s="102"/>
      <c r="R49" s="102"/>
      <c r="S49" s="102"/>
      <c r="T49" s="102"/>
      <c r="U49" s="102">
        <f t="shared" si="6"/>
        <v>177</v>
      </c>
      <c r="V49" s="102">
        <f t="shared" si="6"/>
        <v>177</v>
      </c>
      <c r="W49" s="102">
        <f t="shared" si="6"/>
        <v>14.5</v>
      </c>
      <c r="X49" s="102">
        <f t="shared" si="6"/>
        <v>0</v>
      </c>
      <c r="Y49" s="102"/>
      <c r="Z49" s="102"/>
      <c r="AA49" s="102"/>
      <c r="AB49" s="102"/>
      <c r="AC49" s="102">
        <f t="shared" si="6"/>
        <v>177</v>
      </c>
      <c r="AD49" s="102"/>
      <c r="AE49" s="102"/>
      <c r="AF49" s="102"/>
      <c r="AG49" s="102"/>
      <c r="AH49" s="102"/>
      <c r="AI49" s="102"/>
      <c r="AJ49" s="102"/>
      <c r="AK49" s="102"/>
      <c r="AL49" s="102">
        <f t="shared" si="6"/>
        <v>177</v>
      </c>
      <c r="AM49" s="102">
        <f t="shared" si="6"/>
        <v>177</v>
      </c>
      <c r="AN49" s="102">
        <f t="shared" si="6"/>
        <v>14.5</v>
      </c>
      <c r="AO49" s="102">
        <f t="shared" si="6"/>
        <v>0</v>
      </c>
      <c r="AP49" s="102"/>
      <c r="AQ49" s="102"/>
      <c r="AR49" s="102"/>
      <c r="AS49" s="102"/>
      <c r="AT49" s="102">
        <f t="shared" si="6"/>
        <v>162.4</v>
      </c>
      <c r="AU49" s="102"/>
      <c r="AV49" s="102"/>
      <c r="AW49" s="102"/>
      <c r="AX49" s="102"/>
      <c r="AY49" s="102"/>
      <c r="AZ49" s="102"/>
      <c r="BA49" s="102"/>
      <c r="BB49" s="102"/>
      <c r="BC49" s="102">
        <f t="shared" si="6"/>
        <v>162.4</v>
      </c>
      <c r="BD49" s="102">
        <f t="shared" si="6"/>
        <v>162.4</v>
      </c>
      <c r="BE49" s="102">
        <f t="shared" si="6"/>
        <v>0</v>
      </c>
      <c r="BF49" s="102">
        <f t="shared" si="6"/>
        <v>0</v>
      </c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</row>
    <row r="50" spans="1:73" ht="11.25" customHeight="1" x14ac:dyDescent="0.2">
      <c r="A50" s="74" t="s">
        <v>58</v>
      </c>
      <c r="B50" s="82" t="s">
        <v>71</v>
      </c>
      <c r="C50" s="133" t="s">
        <v>45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</row>
    <row r="51" spans="1:73" ht="66.75" customHeight="1" x14ac:dyDescent="0.2">
      <c r="A51" s="74" t="s">
        <v>58</v>
      </c>
      <c r="B51" s="82" t="s">
        <v>71</v>
      </c>
      <c r="C51" s="31" t="s">
        <v>58</v>
      </c>
      <c r="D51" s="30" t="s">
        <v>94</v>
      </c>
      <c r="E51" s="85" t="s">
        <v>54</v>
      </c>
      <c r="F51" s="100" t="s">
        <v>57</v>
      </c>
      <c r="G51" s="97" t="s">
        <v>158</v>
      </c>
      <c r="H51" s="25"/>
      <c r="I51" s="25"/>
      <c r="J51" s="25"/>
      <c r="K51" s="25"/>
      <c r="L51" s="25"/>
      <c r="M51" s="25">
        <v>115.1</v>
      </c>
      <c r="N51" s="25"/>
      <c r="O51" s="25"/>
      <c r="P51" s="25"/>
      <c r="Q51" s="25"/>
      <c r="R51" s="25"/>
      <c r="S51" s="25"/>
      <c r="T51" s="25"/>
      <c r="U51" s="25">
        <v>115.1</v>
      </c>
      <c r="V51" s="25">
        <v>115.1</v>
      </c>
      <c r="W51" s="25">
        <v>87.9</v>
      </c>
      <c r="X51" s="25">
        <v>0</v>
      </c>
      <c r="Y51" s="25"/>
      <c r="Z51" s="25"/>
      <c r="AA51" s="25"/>
      <c r="AB51" s="25"/>
      <c r="AC51" s="25"/>
      <c r="AD51" s="25">
        <v>115.1</v>
      </c>
      <c r="AE51" s="25"/>
      <c r="AF51" s="25"/>
      <c r="AG51" s="25"/>
      <c r="AH51" s="25"/>
      <c r="AI51" s="25"/>
      <c r="AJ51" s="25"/>
      <c r="AK51" s="25"/>
      <c r="AL51" s="25">
        <v>115.1</v>
      </c>
      <c r="AM51" s="25">
        <v>115.1</v>
      </c>
      <c r="AN51" s="25">
        <v>87.1</v>
      </c>
      <c r="AO51" s="25">
        <v>0</v>
      </c>
      <c r="AP51" s="29"/>
      <c r="AQ51" s="37"/>
      <c r="AR51" s="37"/>
      <c r="AS51" s="37"/>
      <c r="AT51" s="64"/>
      <c r="AU51" s="65">
        <v>116.1</v>
      </c>
      <c r="AV51" s="64"/>
      <c r="AW51" s="64"/>
      <c r="AX51" s="64"/>
      <c r="AY51" s="64"/>
      <c r="AZ51" s="64"/>
      <c r="BA51" s="64"/>
      <c r="BB51" s="64"/>
      <c r="BC51" s="64">
        <v>116.1</v>
      </c>
      <c r="BD51" s="64">
        <v>116.1</v>
      </c>
      <c r="BE51" s="64">
        <v>88.2</v>
      </c>
      <c r="BF51" s="64">
        <v>0</v>
      </c>
    </row>
    <row r="52" spans="1:73" ht="66.75" customHeight="1" x14ac:dyDescent="0.2">
      <c r="A52" s="92" t="s">
        <v>58</v>
      </c>
      <c r="B52" s="87" t="s">
        <v>71</v>
      </c>
      <c r="C52" s="38" t="s">
        <v>59</v>
      </c>
      <c r="D52" s="89" t="s">
        <v>153</v>
      </c>
      <c r="E52" s="90"/>
      <c r="F52" s="100">
        <v>188718528</v>
      </c>
      <c r="G52" s="97" t="s">
        <v>158</v>
      </c>
      <c r="H52" s="25"/>
      <c r="I52" s="25"/>
      <c r="J52" s="25"/>
      <c r="K52" s="25"/>
      <c r="L52" s="25">
        <v>5.0999999999999996</v>
      </c>
      <c r="M52" s="25"/>
      <c r="N52" s="25"/>
      <c r="O52" s="25"/>
      <c r="P52" s="25"/>
      <c r="Q52" s="25"/>
      <c r="R52" s="25"/>
      <c r="S52" s="25"/>
      <c r="T52" s="25"/>
      <c r="U52" s="25">
        <v>5.0999999999999996</v>
      </c>
      <c r="V52" s="25">
        <v>5.0999999999999996</v>
      </c>
      <c r="W52" s="25">
        <v>0</v>
      </c>
      <c r="X52" s="25">
        <v>0</v>
      </c>
      <c r="Y52" s="25"/>
      <c r="Z52" s="25"/>
      <c r="AA52" s="25"/>
      <c r="AB52" s="25"/>
      <c r="AC52" s="25">
        <v>5.0999999999999996</v>
      </c>
      <c r="AD52" s="25"/>
      <c r="AE52" s="25"/>
      <c r="AF52" s="25"/>
      <c r="AG52" s="25"/>
      <c r="AH52" s="25"/>
      <c r="AI52" s="25"/>
      <c r="AJ52" s="25"/>
      <c r="AK52" s="25"/>
      <c r="AL52" s="25">
        <v>5.0999999999999996</v>
      </c>
      <c r="AM52" s="25">
        <v>5.0999999999999996</v>
      </c>
      <c r="AN52" s="25">
        <v>0</v>
      </c>
      <c r="AO52" s="25">
        <v>0</v>
      </c>
      <c r="AP52" s="29"/>
      <c r="AQ52" s="37"/>
      <c r="AR52" s="37"/>
      <c r="AS52" s="37"/>
      <c r="AT52" s="64">
        <v>5.0999999999999996</v>
      </c>
      <c r="AU52" s="65"/>
      <c r="AV52" s="64"/>
      <c r="AW52" s="64"/>
      <c r="AX52" s="64"/>
      <c r="AY52" s="64"/>
      <c r="AZ52" s="64"/>
      <c r="BA52" s="64"/>
      <c r="BB52" s="64"/>
      <c r="BC52" s="64">
        <v>5.0999999999999996</v>
      </c>
      <c r="BD52" s="64">
        <v>5.0999999999999996</v>
      </c>
      <c r="BE52" s="64">
        <v>0</v>
      </c>
      <c r="BF52" s="64">
        <v>0</v>
      </c>
    </row>
    <row r="53" spans="1:73" ht="66.75" customHeight="1" x14ac:dyDescent="0.2">
      <c r="A53" s="92" t="s">
        <v>58</v>
      </c>
      <c r="B53" s="93" t="s">
        <v>71</v>
      </c>
      <c r="C53" s="38" t="s">
        <v>60</v>
      </c>
      <c r="D53" s="89" t="s">
        <v>154</v>
      </c>
      <c r="E53" s="90"/>
      <c r="F53" s="100">
        <v>188718528</v>
      </c>
      <c r="G53" s="91" t="s">
        <v>158</v>
      </c>
      <c r="H53" s="25"/>
      <c r="I53" s="25"/>
      <c r="J53" s="25"/>
      <c r="K53" s="25"/>
      <c r="L53" s="25">
        <v>10</v>
      </c>
      <c r="M53" s="25"/>
      <c r="N53" s="25"/>
      <c r="O53" s="25"/>
      <c r="P53" s="25"/>
      <c r="Q53" s="25"/>
      <c r="R53" s="25"/>
      <c r="S53" s="25"/>
      <c r="T53" s="25"/>
      <c r="U53" s="25">
        <v>10</v>
      </c>
      <c r="V53" s="25">
        <v>10</v>
      </c>
      <c r="W53" s="25">
        <v>0</v>
      </c>
      <c r="X53" s="25">
        <v>0</v>
      </c>
      <c r="Y53" s="25"/>
      <c r="Z53" s="25"/>
      <c r="AA53" s="25"/>
      <c r="AB53" s="25"/>
      <c r="AC53" s="25">
        <v>10</v>
      </c>
      <c r="AD53" s="25"/>
      <c r="AE53" s="25"/>
      <c r="AF53" s="25"/>
      <c r="AG53" s="25"/>
      <c r="AH53" s="25"/>
      <c r="AI53" s="25"/>
      <c r="AJ53" s="25"/>
      <c r="AK53" s="25"/>
      <c r="AL53" s="25">
        <v>10</v>
      </c>
      <c r="AM53" s="25">
        <v>10</v>
      </c>
      <c r="AN53" s="25">
        <v>0</v>
      </c>
      <c r="AO53" s="25">
        <v>0</v>
      </c>
      <c r="AP53" s="29"/>
      <c r="AQ53" s="37"/>
      <c r="AR53" s="37"/>
      <c r="AS53" s="37"/>
      <c r="AT53" s="64">
        <v>5.6</v>
      </c>
      <c r="AU53" s="65"/>
      <c r="AV53" s="64"/>
      <c r="AW53" s="64"/>
      <c r="AX53" s="64"/>
      <c r="AY53" s="64"/>
      <c r="AZ53" s="64"/>
      <c r="BA53" s="64"/>
      <c r="BB53" s="64"/>
      <c r="BC53" s="64">
        <v>5.6</v>
      </c>
      <c r="BD53" s="64">
        <v>5.6</v>
      </c>
      <c r="BE53" s="64">
        <v>0</v>
      </c>
      <c r="BF53" s="64">
        <v>0</v>
      </c>
    </row>
    <row r="54" spans="1:73" ht="12.75" customHeight="1" x14ac:dyDescent="0.2">
      <c r="A54" s="74" t="s">
        <v>58</v>
      </c>
      <c r="B54" s="82" t="s">
        <v>71</v>
      </c>
      <c r="C54" s="134" t="s">
        <v>10</v>
      </c>
      <c r="D54" s="134"/>
      <c r="E54" s="134"/>
      <c r="F54" s="134"/>
      <c r="G54" s="134"/>
      <c r="H54" s="82"/>
      <c r="I54" s="102"/>
      <c r="J54" s="102"/>
      <c r="K54" s="102"/>
      <c r="L54" s="102">
        <f t="shared" ref="L54:BF54" si="7">L51+L52+L53</f>
        <v>15.1</v>
      </c>
      <c r="M54" s="102">
        <f t="shared" si="7"/>
        <v>115.1</v>
      </c>
      <c r="N54" s="102"/>
      <c r="O54" s="102"/>
      <c r="P54" s="102"/>
      <c r="Q54" s="102"/>
      <c r="R54" s="102"/>
      <c r="S54" s="102"/>
      <c r="T54" s="102"/>
      <c r="U54" s="102">
        <f t="shared" si="7"/>
        <v>130.19999999999999</v>
      </c>
      <c r="V54" s="102">
        <f t="shared" si="7"/>
        <v>130.19999999999999</v>
      </c>
      <c r="W54" s="102">
        <f t="shared" si="7"/>
        <v>87.9</v>
      </c>
      <c r="X54" s="102">
        <f t="shared" si="7"/>
        <v>0</v>
      </c>
      <c r="Y54" s="102"/>
      <c r="Z54" s="102"/>
      <c r="AA54" s="102"/>
      <c r="AB54" s="102"/>
      <c r="AC54" s="102">
        <f t="shared" si="7"/>
        <v>15.1</v>
      </c>
      <c r="AD54" s="102">
        <f t="shared" si="7"/>
        <v>115.1</v>
      </c>
      <c r="AE54" s="102"/>
      <c r="AF54" s="102"/>
      <c r="AG54" s="102"/>
      <c r="AH54" s="102"/>
      <c r="AI54" s="102"/>
      <c r="AJ54" s="102"/>
      <c r="AK54" s="102"/>
      <c r="AL54" s="102">
        <f t="shared" si="7"/>
        <v>130.19999999999999</v>
      </c>
      <c r="AM54" s="102">
        <f t="shared" si="7"/>
        <v>130.19999999999999</v>
      </c>
      <c r="AN54" s="102">
        <f t="shared" si="7"/>
        <v>87.1</v>
      </c>
      <c r="AO54" s="102">
        <f t="shared" si="7"/>
        <v>0</v>
      </c>
      <c r="AP54" s="102"/>
      <c r="AQ54" s="102"/>
      <c r="AR54" s="102"/>
      <c r="AS54" s="102"/>
      <c r="AT54" s="102">
        <f t="shared" si="7"/>
        <v>10.7</v>
      </c>
      <c r="AU54" s="102">
        <f t="shared" si="7"/>
        <v>116.1</v>
      </c>
      <c r="AV54" s="102"/>
      <c r="AW54" s="102"/>
      <c r="AX54" s="102"/>
      <c r="AY54" s="102"/>
      <c r="AZ54" s="102"/>
      <c r="BA54" s="102"/>
      <c r="BB54" s="102"/>
      <c r="BC54" s="102">
        <f t="shared" si="7"/>
        <v>126.79999999999998</v>
      </c>
      <c r="BD54" s="102">
        <f t="shared" si="7"/>
        <v>126.79999999999998</v>
      </c>
      <c r="BE54" s="102">
        <f t="shared" si="7"/>
        <v>88.2</v>
      </c>
      <c r="BF54" s="102">
        <f t="shared" si="7"/>
        <v>0</v>
      </c>
    </row>
    <row r="55" spans="1:73" ht="16.5" customHeight="1" x14ac:dyDescent="0.2">
      <c r="A55" s="74" t="s">
        <v>58</v>
      </c>
      <c r="B55" s="82" t="s">
        <v>72</v>
      </c>
      <c r="C55" s="133" t="s">
        <v>46</v>
      </c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</row>
    <row r="56" spans="1:73" ht="55.5" customHeight="1" x14ac:dyDescent="0.2">
      <c r="A56" s="74" t="s">
        <v>58</v>
      </c>
      <c r="B56" s="82" t="s">
        <v>72</v>
      </c>
      <c r="C56" s="31" t="s">
        <v>58</v>
      </c>
      <c r="D56" s="32" t="s">
        <v>95</v>
      </c>
      <c r="E56" s="85" t="s">
        <v>54</v>
      </c>
      <c r="F56" s="100">
        <v>188718528</v>
      </c>
      <c r="G56" s="97" t="s">
        <v>158</v>
      </c>
      <c r="H56" s="25"/>
      <c r="I56" s="25"/>
      <c r="J56" s="25"/>
      <c r="K56" s="25"/>
      <c r="L56" s="25"/>
      <c r="M56" s="25">
        <v>71.599999999999994</v>
      </c>
      <c r="N56" s="25"/>
      <c r="O56" s="25"/>
      <c r="P56" s="25"/>
      <c r="Q56" s="25"/>
      <c r="R56" s="25"/>
      <c r="S56" s="25"/>
      <c r="T56" s="25"/>
      <c r="U56" s="25">
        <v>71.599999999999994</v>
      </c>
      <c r="V56" s="25">
        <v>71.599999999999994</v>
      </c>
      <c r="W56" s="25">
        <v>0</v>
      </c>
      <c r="X56" s="25">
        <v>0</v>
      </c>
      <c r="Y56" s="25"/>
      <c r="Z56" s="25"/>
      <c r="AA56" s="25"/>
      <c r="AB56" s="25"/>
      <c r="AC56" s="25"/>
      <c r="AD56" s="25">
        <v>52.8</v>
      </c>
      <c r="AE56" s="25"/>
      <c r="AF56" s="25"/>
      <c r="AG56" s="25"/>
      <c r="AH56" s="25"/>
      <c r="AI56" s="25"/>
      <c r="AJ56" s="25"/>
      <c r="AK56" s="25"/>
      <c r="AL56" s="25">
        <v>52.8</v>
      </c>
      <c r="AM56" s="25">
        <v>52.8</v>
      </c>
      <c r="AN56" s="25">
        <v>0</v>
      </c>
      <c r="AO56" s="25">
        <v>0</v>
      </c>
      <c r="AP56" s="115"/>
      <c r="AQ56" s="115"/>
      <c r="AR56" s="115"/>
      <c r="AS56" s="37"/>
      <c r="AT56" s="64"/>
      <c r="AU56" s="65">
        <v>51.2</v>
      </c>
      <c r="AV56" s="64"/>
      <c r="AW56" s="64"/>
      <c r="AX56" s="64"/>
      <c r="AY56" s="64"/>
      <c r="AZ56" s="64"/>
      <c r="BA56" s="64"/>
      <c r="BB56" s="64"/>
      <c r="BC56" s="64">
        <v>51.2</v>
      </c>
      <c r="BD56" s="64">
        <v>51.2</v>
      </c>
      <c r="BE56" s="64">
        <v>0</v>
      </c>
      <c r="BF56" s="64">
        <v>0</v>
      </c>
    </row>
    <row r="57" spans="1:73" ht="83.25" customHeight="1" x14ac:dyDescent="0.2">
      <c r="A57" s="74" t="s">
        <v>58</v>
      </c>
      <c r="B57" s="82" t="s">
        <v>72</v>
      </c>
      <c r="C57" s="31" t="s">
        <v>59</v>
      </c>
      <c r="D57" s="32" t="s">
        <v>96</v>
      </c>
      <c r="E57" s="85" t="s">
        <v>54</v>
      </c>
      <c r="F57" s="100" t="s">
        <v>57</v>
      </c>
      <c r="G57" s="97" t="s">
        <v>158</v>
      </c>
      <c r="H57" s="25"/>
      <c r="I57" s="25"/>
      <c r="J57" s="25"/>
      <c r="K57" s="25"/>
      <c r="L57" s="25"/>
      <c r="M57" s="25">
        <v>13.8</v>
      </c>
      <c r="N57" s="25"/>
      <c r="O57" s="25"/>
      <c r="P57" s="25"/>
      <c r="Q57" s="25"/>
      <c r="R57" s="25"/>
      <c r="S57" s="25"/>
      <c r="T57" s="25"/>
      <c r="U57" s="25">
        <v>13.8</v>
      </c>
      <c r="V57" s="25">
        <v>13.8</v>
      </c>
      <c r="W57" s="25">
        <v>10.5</v>
      </c>
      <c r="X57" s="25">
        <v>0</v>
      </c>
      <c r="Y57" s="25"/>
      <c r="Z57" s="25"/>
      <c r="AA57" s="25"/>
      <c r="AB57" s="25"/>
      <c r="AC57" s="25"/>
      <c r="AD57" s="25">
        <v>13</v>
      </c>
      <c r="AE57" s="25"/>
      <c r="AF57" s="25"/>
      <c r="AG57" s="25"/>
      <c r="AH57" s="25"/>
      <c r="AI57" s="25"/>
      <c r="AJ57" s="25"/>
      <c r="AK57" s="25"/>
      <c r="AL57" s="25">
        <v>13</v>
      </c>
      <c r="AM57" s="25">
        <v>13</v>
      </c>
      <c r="AN57" s="25">
        <v>9.9</v>
      </c>
      <c r="AO57" s="25">
        <v>0</v>
      </c>
      <c r="AP57" s="29"/>
      <c r="AQ57" s="29"/>
      <c r="AR57" s="29"/>
      <c r="AS57" s="37"/>
      <c r="AT57" s="64"/>
      <c r="AU57" s="65">
        <v>9.9</v>
      </c>
      <c r="AV57" s="64"/>
      <c r="AW57" s="64"/>
      <c r="AX57" s="64"/>
      <c r="AY57" s="64"/>
      <c r="AZ57" s="64"/>
      <c r="BA57" s="64"/>
      <c r="BB57" s="64"/>
      <c r="BC57" s="64">
        <v>9.9</v>
      </c>
      <c r="BD57" s="64">
        <v>9.9</v>
      </c>
      <c r="BE57" s="64">
        <v>7.6</v>
      </c>
      <c r="BF57" s="64">
        <v>0</v>
      </c>
    </row>
    <row r="58" spans="1:73" ht="168" customHeight="1" x14ac:dyDescent="0.2">
      <c r="A58" s="74" t="s">
        <v>58</v>
      </c>
      <c r="B58" s="75" t="s">
        <v>72</v>
      </c>
      <c r="C58" s="38" t="s">
        <v>60</v>
      </c>
      <c r="D58" s="32" t="s">
        <v>102</v>
      </c>
      <c r="E58" s="78">
        <v>10</v>
      </c>
      <c r="F58" s="100">
        <v>188718528</v>
      </c>
      <c r="G58" s="122" t="s">
        <v>173</v>
      </c>
      <c r="H58" s="25"/>
      <c r="I58" s="25"/>
      <c r="J58" s="25"/>
      <c r="K58" s="25"/>
      <c r="L58" s="25"/>
      <c r="M58" s="25">
        <v>273.5</v>
      </c>
      <c r="N58" s="25"/>
      <c r="O58" s="25"/>
      <c r="P58" s="25"/>
      <c r="Q58" s="25"/>
      <c r="R58" s="25"/>
      <c r="S58" s="25"/>
      <c r="T58" s="25"/>
      <c r="U58" s="25">
        <f>M58</f>
        <v>273.5</v>
      </c>
      <c r="V58" s="25">
        <f>M58</f>
        <v>273.5</v>
      </c>
      <c r="W58" s="25">
        <v>0</v>
      </c>
      <c r="X58" s="25">
        <v>0</v>
      </c>
      <c r="Y58" s="25"/>
      <c r="Z58" s="25"/>
      <c r="AA58" s="25"/>
      <c r="AB58" s="25"/>
      <c r="AC58" s="25"/>
      <c r="AD58" s="25">
        <v>271.5</v>
      </c>
      <c r="AE58" s="25"/>
      <c r="AF58" s="25"/>
      <c r="AG58" s="25"/>
      <c r="AH58" s="25"/>
      <c r="AI58" s="25"/>
      <c r="AJ58" s="25"/>
      <c r="AK58" s="25"/>
      <c r="AL58" s="25">
        <v>271.5</v>
      </c>
      <c r="AM58" s="25">
        <v>271.5</v>
      </c>
      <c r="AN58" s="25">
        <v>0</v>
      </c>
      <c r="AO58" s="25">
        <v>0</v>
      </c>
      <c r="AP58" s="29"/>
      <c r="AQ58" s="29"/>
      <c r="AR58" s="29"/>
      <c r="AS58" s="37"/>
      <c r="AT58" s="64"/>
      <c r="AU58" s="65">
        <v>195.8</v>
      </c>
      <c r="AV58" s="64"/>
      <c r="AW58" s="64"/>
      <c r="AX58" s="64"/>
      <c r="AY58" s="64"/>
      <c r="AZ58" s="64"/>
      <c r="BA58" s="64"/>
      <c r="BB58" s="64"/>
      <c r="BC58" s="64">
        <v>195.8</v>
      </c>
      <c r="BD58" s="64">
        <v>195.8</v>
      </c>
      <c r="BE58" s="64">
        <v>0</v>
      </c>
      <c r="BF58" s="64">
        <v>0</v>
      </c>
    </row>
    <row r="59" spans="1:73" ht="12.75" customHeight="1" x14ac:dyDescent="0.2">
      <c r="A59" s="24" t="s">
        <v>58</v>
      </c>
      <c r="B59" s="82" t="s">
        <v>72</v>
      </c>
      <c r="C59" s="134" t="s">
        <v>10</v>
      </c>
      <c r="D59" s="134"/>
      <c r="E59" s="134"/>
      <c r="F59" s="134"/>
      <c r="G59" s="134"/>
      <c r="H59" s="82"/>
      <c r="I59" s="102"/>
      <c r="J59" s="102"/>
      <c r="K59" s="102"/>
      <c r="L59" s="102"/>
      <c r="M59" s="102">
        <f t="shared" ref="M59:BF59" si="8">M56+M57+M58</f>
        <v>358.9</v>
      </c>
      <c r="N59" s="102"/>
      <c r="O59" s="102"/>
      <c r="P59" s="102"/>
      <c r="Q59" s="102"/>
      <c r="R59" s="102"/>
      <c r="S59" s="102"/>
      <c r="T59" s="102"/>
      <c r="U59" s="102">
        <f t="shared" si="8"/>
        <v>358.9</v>
      </c>
      <c r="V59" s="102">
        <f t="shared" si="8"/>
        <v>358.9</v>
      </c>
      <c r="W59" s="102">
        <f t="shared" si="8"/>
        <v>10.5</v>
      </c>
      <c r="X59" s="102">
        <f t="shared" si="8"/>
        <v>0</v>
      </c>
      <c r="Y59" s="102"/>
      <c r="Z59" s="102"/>
      <c r="AA59" s="102"/>
      <c r="AB59" s="102"/>
      <c r="AC59" s="102"/>
      <c r="AD59" s="102">
        <f t="shared" si="8"/>
        <v>337.3</v>
      </c>
      <c r="AE59" s="102"/>
      <c r="AF59" s="102"/>
      <c r="AG59" s="102"/>
      <c r="AH59" s="102"/>
      <c r="AI59" s="102"/>
      <c r="AJ59" s="102"/>
      <c r="AK59" s="102"/>
      <c r="AL59" s="102">
        <f t="shared" si="8"/>
        <v>337.3</v>
      </c>
      <c r="AM59" s="102">
        <f t="shared" si="8"/>
        <v>337.3</v>
      </c>
      <c r="AN59" s="102">
        <f t="shared" si="8"/>
        <v>9.9</v>
      </c>
      <c r="AO59" s="102">
        <f t="shared" si="8"/>
        <v>0</v>
      </c>
      <c r="AP59" s="102"/>
      <c r="AQ59" s="102"/>
      <c r="AR59" s="102"/>
      <c r="AS59" s="102"/>
      <c r="AT59" s="102"/>
      <c r="AU59" s="102">
        <f t="shared" si="8"/>
        <v>256.90000000000003</v>
      </c>
      <c r="AV59" s="102"/>
      <c r="AW59" s="102"/>
      <c r="AX59" s="102"/>
      <c r="AY59" s="102"/>
      <c r="AZ59" s="102"/>
      <c r="BA59" s="102"/>
      <c r="BB59" s="102"/>
      <c r="BC59" s="102">
        <f t="shared" si="8"/>
        <v>256.90000000000003</v>
      </c>
      <c r="BD59" s="102">
        <f t="shared" si="8"/>
        <v>256.90000000000003</v>
      </c>
      <c r="BE59" s="102">
        <f t="shared" si="8"/>
        <v>7.6</v>
      </c>
      <c r="BF59" s="102">
        <f t="shared" si="8"/>
        <v>0</v>
      </c>
    </row>
    <row r="60" spans="1:73" ht="14.25" customHeight="1" x14ac:dyDescent="0.2">
      <c r="A60" s="74" t="s">
        <v>58</v>
      </c>
      <c r="B60" s="82" t="s">
        <v>73</v>
      </c>
      <c r="C60" s="133" t="s">
        <v>47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</row>
    <row r="61" spans="1:73" s="3" customFormat="1" ht="51" x14ac:dyDescent="0.2">
      <c r="A61" s="74" t="s">
        <v>58</v>
      </c>
      <c r="B61" s="82" t="s">
        <v>73</v>
      </c>
      <c r="C61" s="83" t="s">
        <v>58</v>
      </c>
      <c r="D61" s="32" t="s">
        <v>74</v>
      </c>
      <c r="E61" s="85" t="s">
        <v>54</v>
      </c>
      <c r="F61" s="100">
        <v>188718528</v>
      </c>
      <c r="G61" s="86" t="s">
        <v>158</v>
      </c>
      <c r="H61" s="25"/>
      <c r="I61" s="25"/>
      <c r="J61" s="25"/>
      <c r="K61" s="25"/>
      <c r="L61" s="25">
        <v>174.9</v>
      </c>
      <c r="M61" s="25"/>
      <c r="N61" s="25"/>
      <c r="O61" s="25"/>
      <c r="P61" s="25"/>
      <c r="Q61" s="25"/>
      <c r="R61" s="25"/>
      <c r="S61" s="25"/>
      <c r="T61" s="25"/>
      <c r="U61" s="25">
        <v>174.9</v>
      </c>
      <c r="V61" s="25">
        <v>174.9</v>
      </c>
      <c r="W61" s="25">
        <v>0</v>
      </c>
      <c r="X61" s="25">
        <v>0</v>
      </c>
      <c r="Y61" s="25"/>
      <c r="Z61" s="25"/>
      <c r="AA61" s="25"/>
      <c r="AB61" s="25"/>
      <c r="AC61" s="25">
        <v>174.9</v>
      </c>
      <c r="AD61" s="25"/>
      <c r="AE61" s="25"/>
      <c r="AF61" s="25"/>
      <c r="AG61" s="25"/>
      <c r="AH61" s="25"/>
      <c r="AI61" s="25"/>
      <c r="AJ61" s="25"/>
      <c r="AK61" s="25"/>
      <c r="AL61" s="25">
        <v>174.9</v>
      </c>
      <c r="AM61" s="25">
        <v>174.9</v>
      </c>
      <c r="AN61" s="25">
        <v>0</v>
      </c>
      <c r="AO61" s="25">
        <v>0</v>
      </c>
      <c r="AP61" s="115"/>
      <c r="AQ61" s="115"/>
      <c r="AR61" s="115"/>
      <c r="AS61" s="115"/>
      <c r="AT61" s="65">
        <v>76.2</v>
      </c>
      <c r="AU61" s="64"/>
      <c r="AV61" s="64"/>
      <c r="AW61" s="64"/>
      <c r="AX61" s="64"/>
      <c r="AY61" s="64"/>
      <c r="AZ61" s="64"/>
      <c r="BA61" s="64"/>
      <c r="BB61" s="64"/>
      <c r="BC61" s="64">
        <v>76.2</v>
      </c>
      <c r="BD61" s="64">
        <v>76.2</v>
      </c>
      <c r="BE61" s="64">
        <v>0</v>
      </c>
      <c r="BF61" s="64">
        <v>0</v>
      </c>
    </row>
    <row r="62" spans="1:73" s="3" customFormat="1" ht="45.75" x14ac:dyDescent="0.2">
      <c r="A62" s="74" t="s">
        <v>58</v>
      </c>
      <c r="B62" s="82" t="s">
        <v>73</v>
      </c>
      <c r="C62" s="83" t="s">
        <v>59</v>
      </c>
      <c r="D62" s="32" t="s">
        <v>155</v>
      </c>
      <c r="E62" s="85" t="s">
        <v>54</v>
      </c>
      <c r="F62" s="100">
        <v>188718528</v>
      </c>
      <c r="G62" s="97" t="s">
        <v>158</v>
      </c>
      <c r="H62" s="25"/>
      <c r="I62" s="25"/>
      <c r="J62" s="25"/>
      <c r="K62" s="25"/>
      <c r="L62" s="25">
        <v>1929.5</v>
      </c>
      <c r="M62" s="25"/>
      <c r="N62" s="25">
        <v>781</v>
      </c>
      <c r="O62" s="25"/>
      <c r="P62" s="25"/>
      <c r="Q62" s="25"/>
      <c r="R62" s="25"/>
      <c r="S62" s="25"/>
      <c r="T62" s="25"/>
      <c r="U62" s="25">
        <v>2710.5</v>
      </c>
      <c r="V62" s="25">
        <v>2710.5</v>
      </c>
      <c r="W62" s="25">
        <v>0</v>
      </c>
      <c r="X62" s="25">
        <v>0</v>
      </c>
      <c r="Y62" s="25"/>
      <c r="Z62" s="25"/>
      <c r="AA62" s="25"/>
      <c r="AB62" s="25"/>
      <c r="AC62" s="25">
        <v>1929.5</v>
      </c>
      <c r="AD62" s="25"/>
      <c r="AE62" s="25">
        <v>781</v>
      </c>
      <c r="AF62" s="25"/>
      <c r="AG62" s="25"/>
      <c r="AH62" s="25"/>
      <c r="AI62" s="25"/>
      <c r="AJ62" s="25"/>
      <c r="AK62" s="25"/>
      <c r="AL62" s="25">
        <v>2710.5</v>
      </c>
      <c r="AM62" s="25">
        <v>2710.5</v>
      </c>
      <c r="AN62" s="25">
        <v>0</v>
      </c>
      <c r="AO62" s="25">
        <v>0</v>
      </c>
      <c r="AP62" s="29"/>
      <c r="AQ62" s="29"/>
      <c r="AR62" s="29"/>
      <c r="AS62" s="29"/>
      <c r="AT62" s="65">
        <v>100.2</v>
      </c>
      <c r="AU62" s="73"/>
      <c r="AV62" s="37">
        <v>781</v>
      </c>
      <c r="AW62" s="37"/>
      <c r="AX62" s="37"/>
      <c r="AY62" s="37"/>
      <c r="AZ62" s="37"/>
      <c r="BA62" s="37"/>
      <c r="BB62" s="37"/>
      <c r="BC62" s="37">
        <v>881.2</v>
      </c>
      <c r="BD62" s="37">
        <v>881.2</v>
      </c>
      <c r="BE62" s="37">
        <v>0</v>
      </c>
      <c r="BF62" s="37">
        <v>0</v>
      </c>
    </row>
    <row r="63" spans="1:73" s="3" customFormat="1" ht="45.6" customHeight="1" x14ac:dyDescent="0.2">
      <c r="A63" s="92" t="s">
        <v>58</v>
      </c>
      <c r="B63" s="87" t="s">
        <v>73</v>
      </c>
      <c r="C63" s="88" t="s">
        <v>60</v>
      </c>
      <c r="D63" s="89" t="s">
        <v>156</v>
      </c>
      <c r="E63" s="90" t="s">
        <v>54</v>
      </c>
      <c r="F63" s="100" t="s">
        <v>57</v>
      </c>
      <c r="G63" s="91" t="s">
        <v>158</v>
      </c>
      <c r="H63" s="25"/>
      <c r="I63" s="25"/>
      <c r="J63" s="25"/>
      <c r="K63" s="25"/>
      <c r="L63" s="25"/>
      <c r="M63" s="25">
        <v>1.5</v>
      </c>
      <c r="N63" s="25"/>
      <c r="O63" s="25"/>
      <c r="P63" s="25"/>
      <c r="Q63" s="25"/>
      <c r="R63" s="25"/>
      <c r="S63" s="25"/>
      <c r="T63" s="25"/>
      <c r="U63" s="25">
        <v>1.5</v>
      </c>
      <c r="V63" s="25">
        <v>1.5</v>
      </c>
      <c r="W63" s="25">
        <v>0</v>
      </c>
      <c r="X63" s="25">
        <v>0</v>
      </c>
      <c r="Y63" s="25"/>
      <c r="Z63" s="25"/>
      <c r="AA63" s="25"/>
      <c r="AB63" s="25"/>
      <c r="AC63" s="25"/>
      <c r="AD63" s="25">
        <v>0.9</v>
      </c>
      <c r="AE63" s="25"/>
      <c r="AF63" s="25"/>
      <c r="AG63" s="25"/>
      <c r="AH63" s="25"/>
      <c r="AI63" s="25"/>
      <c r="AJ63" s="25"/>
      <c r="AK63" s="25"/>
      <c r="AL63" s="25">
        <v>0.9</v>
      </c>
      <c r="AM63" s="25">
        <v>0.9</v>
      </c>
      <c r="AN63" s="25">
        <v>0</v>
      </c>
      <c r="AO63" s="25">
        <v>0</v>
      </c>
      <c r="AP63" s="29"/>
      <c r="AQ63" s="29"/>
      <c r="AR63" s="29"/>
      <c r="AS63" s="29"/>
      <c r="AT63" s="37"/>
      <c r="AU63" s="37">
        <v>0.7</v>
      </c>
      <c r="AV63" s="37"/>
      <c r="AW63" s="37"/>
      <c r="AX63" s="37"/>
      <c r="AY63" s="37"/>
      <c r="AZ63" s="37"/>
      <c r="BA63" s="37"/>
      <c r="BB63" s="37"/>
      <c r="BC63" s="37">
        <v>0.7</v>
      </c>
      <c r="BD63" s="37">
        <v>0.7</v>
      </c>
      <c r="BE63" s="37">
        <v>0</v>
      </c>
      <c r="BF63" s="37">
        <v>0</v>
      </c>
    </row>
    <row r="64" spans="1:73" s="3" customFormat="1" ht="45.75" x14ac:dyDescent="0.2">
      <c r="A64" s="74" t="s">
        <v>58</v>
      </c>
      <c r="B64" s="82" t="s">
        <v>73</v>
      </c>
      <c r="C64" s="83" t="s">
        <v>64</v>
      </c>
      <c r="D64" s="32" t="s">
        <v>75</v>
      </c>
      <c r="E64" s="85" t="s">
        <v>54</v>
      </c>
      <c r="F64" s="100">
        <v>188718528</v>
      </c>
      <c r="G64" s="97" t="s">
        <v>158</v>
      </c>
      <c r="H64" s="25"/>
      <c r="I64" s="25"/>
      <c r="J64" s="25"/>
      <c r="K64" s="25"/>
      <c r="L64" s="25">
        <v>41</v>
      </c>
      <c r="M64" s="25"/>
      <c r="N64" s="25"/>
      <c r="O64" s="25"/>
      <c r="P64" s="25"/>
      <c r="Q64" s="25"/>
      <c r="R64" s="25"/>
      <c r="S64" s="25"/>
      <c r="T64" s="25"/>
      <c r="U64" s="25">
        <v>41</v>
      </c>
      <c r="V64" s="25">
        <v>41</v>
      </c>
      <c r="W64" s="25">
        <v>0</v>
      </c>
      <c r="X64" s="25">
        <v>0</v>
      </c>
      <c r="Y64" s="25"/>
      <c r="Z64" s="25"/>
      <c r="AA64" s="25"/>
      <c r="AB64" s="25"/>
      <c r="AC64" s="25">
        <v>41</v>
      </c>
      <c r="AD64" s="25"/>
      <c r="AE64" s="25"/>
      <c r="AF64" s="25"/>
      <c r="AG64" s="25"/>
      <c r="AH64" s="25"/>
      <c r="AI64" s="25"/>
      <c r="AJ64" s="25"/>
      <c r="AK64" s="25"/>
      <c r="AL64" s="25">
        <v>41</v>
      </c>
      <c r="AM64" s="25">
        <v>41</v>
      </c>
      <c r="AN64" s="25">
        <v>0</v>
      </c>
      <c r="AO64" s="25">
        <v>0</v>
      </c>
      <c r="AP64" s="29"/>
      <c r="AQ64" s="29"/>
      <c r="AR64" s="29"/>
      <c r="AS64" s="70"/>
      <c r="AT64" s="65">
        <v>31.2</v>
      </c>
      <c r="AU64" s="64"/>
      <c r="AV64" s="64"/>
      <c r="AW64" s="64"/>
      <c r="AX64" s="64"/>
      <c r="AY64" s="64"/>
      <c r="AZ64" s="64"/>
      <c r="BA64" s="64"/>
      <c r="BB64" s="64"/>
      <c r="BC64" s="64">
        <v>31.2</v>
      </c>
      <c r="BD64" s="64">
        <v>31.2</v>
      </c>
      <c r="BE64" s="64">
        <v>0</v>
      </c>
      <c r="BF64" s="64">
        <v>0</v>
      </c>
    </row>
    <row r="65" spans="1:159" s="3" customFormat="1" ht="14.25" customHeight="1" x14ac:dyDescent="0.2">
      <c r="A65" s="74" t="s">
        <v>58</v>
      </c>
      <c r="B65" s="82" t="s">
        <v>73</v>
      </c>
      <c r="C65" s="134" t="s">
        <v>10</v>
      </c>
      <c r="D65" s="134"/>
      <c r="E65" s="134"/>
      <c r="F65" s="134"/>
      <c r="G65" s="134"/>
      <c r="H65" s="82"/>
      <c r="I65" s="82"/>
      <c r="J65" s="82"/>
      <c r="K65" s="82"/>
      <c r="L65" s="82">
        <f>SUM(L61:L64)</f>
        <v>2145.4</v>
      </c>
      <c r="M65" s="102">
        <f t="shared" ref="M65:N65" si="9">SUM(M61:M64)</f>
        <v>1.5</v>
      </c>
      <c r="N65" s="102">
        <f t="shared" si="9"/>
        <v>781</v>
      </c>
      <c r="O65" s="102"/>
      <c r="P65" s="102"/>
      <c r="Q65" s="102"/>
      <c r="R65" s="102"/>
      <c r="S65" s="102"/>
      <c r="T65" s="102"/>
      <c r="U65" s="82">
        <f>SUM(U61:U64)</f>
        <v>2927.9</v>
      </c>
      <c r="V65" s="82">
        <f>SUM(V61:V64)</f>
        <v>2927.9</v>
      </c>
      <c r="W65" s="82">
        <f>SUM(W61:W64)</f>
        <v>0</v>
      </c>
      <c r="X65" s="82">
        <f>SUM(X61:X64)</f>
        <v>0</v>
      </c>
      <c r="Y65" s="82"/>
      <c r="Z65" s="82"/>
      <c r="AA65" s="82"/>
      <c r="AB65" s="82"/>
      <c r="AC65" s="82">
        <f>SUM(AC61:AC64)</f>
        <v>2145.4</v>
      </c>
      <c r="AD65" s="82">
        <f>SUM(AD61:AD64)</f>
        <v>0.9</v>
      </c>
      <c r="AE65" s="82">
        <f>SUM(AE61:AE64)</f>
        <v>781</v>
      </c>
      <c r="AF65" s="82"/>
      <c r="AG65" s="82"/>
      <c r="AH65" s="82"/>
      <c r="AI65" s="82"/>
      <c r="AJ65" s="82"/>
      <c r="AK65" s="82"/>
      <c r="AL65" s="82">
        <f>SUM(AL61:AL64)</f>
        <v>2927.3</v>
      </c>
      <c r="AM65" s="82">
        <f>SUM(AM61:AM64)</f>
        <v>2927.3</v>
      </c>
      <c r="AN65" s="82">
        <f>SUM(AN61:AN64)</f>
        <v>0</v>
      </c>
      <c r="AO65" s="82">
        <f>SUM(AO61:AO64)</f>
        <v>0</v>
      </c>
      <c r="AP65" s="52"/>
      <c r="AQ65" s="52"/>
      <c r="AR65" s="52"/>
      <c r="AS65" s="52"/>
      <c r="AT65" s="52">
        <f>SUM(AT61:AT64)</f>
        <v>207.6</v>
      </c>
      <c r="AU65" s="52">
        <f>SUM(AU61:AU64)</f>
        <v>0.7</v>
      </c>
      <c r="AV65" s="52">
        <f>SUM(AV61:AV64)</f>
        <v>781</v>
      </c>
      <c r="AW65" s="52"/>
      <c r="AX65" s="52"/>
      <c r="AY65" s="52"/>
      <c r="AZ65" s="52"/>
      <c r="BA65" s="52"/>
      <c r="BB65" s="52"/>
      <c r="BC65" s="52">
        <f>SUM(BC61:BC64)</f>
        <v>989.30000000000018</v>
      </c>
      <c r="BD65" s="52">
        <f>SUM(BD61:BD64)</f>
        <v>989.30000000000018</v>
      </c>
      <c r="BE65" s="52">
        <f>SUM(BE61:BE64)</f>
        <v>0</v>
      </c>
      <c r="BF65" s="52">
        <f>SUM(BF61:BF64)</f>
        <v>0</v>
      </c>
    </row>
    <row r="66" spans="1:159" ht="16.5" customHeight="1" x14ac:dyDescent="0.2">
      <c r="A66" s="74" t="s">
        <v>58</v>
      </c>
      <c r="B66" s="82" t="s">
        <v>76</v>
      </c>
      <c r="C66" s="133" t="s">
        <v>48</v>
      </c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3"/>
    </row>
    <row r="67" spans="1:159" ht="45.75" x14ac:dyDescent="0.2">
      <c r="A67" s="74" t="s">
        <v>58</v>
      </c>
      <c r="B67" s="82" t="s">
        <v>76</v>
      </c>
      <c r="C67" s="31" t="s">
        <v>58</v>
      </c>
      <c r="D67" s="32" t="s">
        <v>77</v>
      </c>
      <c r="E67" s="59" t="s">
        <v>54</v>
      </c>
      <c r="F67" s="100">
        <v>188718528</v>
      </c>
      <c r="G67" s="97" t="s">
        <v>158</v>
      </c>
      <c r="H67" s="25"/>
      <c r="I67" s="25"/>
      <c r="J67" s="25"/>
      <c r="K67" s="25"/>
      <c r="L67" s="25"/>
      <c r="M67" s="25">
        <v>160.9</v>
      </c>
      <c r="N67" s="25"/>
      <c r="O67" s="25"/>
      <c r="P67" s="25"/>
      <c r="Q67" s="25"/>
      <c r="R67" s="25"/>
      <c r="S67" s="25"/>
      <c r="T67" s="25"/>
      <c r="U67" s="25">
        <v>160.9</v>
      </c>
      <c r="V67" s="25">
        <v>160.9</v>
      </c>
      <c r="W67" s="25">
        <v>0</v>
      </c>
      <c r="X67" s="25">
        <v>0</v>
      </c>
      <c r="Y67" s="25"/>
      <c r="Z67" s="25"/>
      <c r="AA67" s="25"/>
      <c r="AB67" s="25"/>
      <c r="AC67" s="25"/>
      <c r="AD67" s="25">
        <v>160.9</v>
      </c>
      <c r="AE67" s="25"/>
      <c r="AF67" s="25"/>
      <c r="AG67" s="25"/>
      <c r="AH67" s="25"/>
      <c r="AI67" s="25"/>
      <c r="AJ67" s="25"/>
      <c r="AK67" s="25"/>
      <c r="AL67" s="25">
        <v>160.9</v>
      </c>
      <c r="AM67" s="25">
        <v>160.9</v>
      </c>
      <c r="AN67" s="25">
        <v>0</v>
      </c>
      <c r="AO67" s="25">
        <v>0</v>
      </c>
      <c r="AP67" s="37"/>
      <c r="AQ67" s="37"/>
      <c r="AR67" s="37"/>
      <c r="AS67" s="37"/>
      <c r="AT67" s="37"/>
      <c r="AU67" s="65">
        <v>135.69999999999999</v>
      </c>
      <c r="AV67" s="64"/>
      <c r="AW67" s="64"/>
      <c r="AX67" s="64"/>
      <c r="AY67" s="64"/>
      <c r="AZ67" s="64"/>
      <c r="BA67" s="64"/>
      <c r="BB67" s="64"/>
      <c r="BC67" s="64">
        <v>135.69999999999999</v>
      </c>
      <c r="BD67" s="64">
        <v>135.69999999999999</v>
      </c>
      <c r="BE67" s="64">
        <v>0</v>
      </c>
      <c r="BF67" s="64">
        <v>0</v>
      </c>
    </row>
    <row r="68" spans="1:159" ht="45.75" x14ac:dyDescent="0.2">
      <c r="A68" s="92" t="s">
        <v>58</v>
      </c>
      <c r="B68" s="87" t="s">
        <v>76</v>
      </c>
      <c r="C68" s="88" t="s">
        <v>59</v>
      </c>
      <c r="D68" s="89" t="s">
        <v>78</v>
      </c>
      <c r="E68" s="90" t="s">
        <v>54</v>
      </c>
      <c r="F68" s="100" t="s">
        <v>57</v>
      </c>
      <c r="G68" s="97" t="s">
        <v>158</v>
      </c>
      <c r="H68" s="25"/>
      <c r="I68" s="25"/>
      <c r="J68" s="25"/>
      <c r="K68" s="25"/>
      <c r="L68" s="25"/>
      <c r="M68" s="25">
        <v>4</v>
      </c>
      <c r="N68" s="25"/>
      <c r="O68" s="25"/>
      <c r="P68" s="25"/>
      <c r="Q68" s="25"/>
      <c r="R68" s="25"/>
      <c r="S68" s="25"/>
      <c r="T68" s="25"/>
      <c r="U68" s="25">
        <v>4</v>
      </c>
      <c r="V68" s="25">
        <v>4</v>
      </c>
      <c r="W68" s="25">
        <v>3</v>
      </c>
      <c r="X68" s="25">
        <v>0</v>
      </c>
      <c r="Y68" s="25"/>
      <c r="Z68" s="25"/>
      <c r="AA68" s="25"/>
      <c r="AB68" s="25"/>
      <c r="AC68" s="25"/>
      <c r="AD68" s="25">
        <v>4</v>
      </c>
      <c r="AE68" s="25"/>
      <c r="AF68" s="25"/>
      <c r="AG68" s="25"/>
      <c r="AH68" s="25"/>
      <c r="AI68" s="25"/>
      <c r="AJ68" s="25"/>
      <c r="AK68" s="25"/>
      <c r="AL68" s="25">
        <v>4</v>
      </c>
      <c r="AM68" s="25">
        <v>4</v>
      </c>
      <c r="AN68" s="25">
        <v>3</v>
      </c>
      <c r="AO68" s="25">
        <v>0</v>
      </c>
      <c r="AP68" s="37"/>
      <c r="AQ68" s="37"/>
      <c r="AR68" s="37"/>
      <c r="AS68" s="37"/>
      <c r="AT68" s="37"/>
      <c r="AU68" s="65">
        <v>3.4</v>
      </c>
      <c r="AV68" s="64"/>
      <c r="AW68" s="64"/>
      <c r="AX68" s="64"/>
      <c r="AY68" s="64"/>
      <c r="AZ68" s="64"/>
      <c r="BA68" s="64"/>
      <c r="BB68" s="64"/>
      <c r="BC68" s="64">
        <v>3.4</v>
      </c>
      <c r="BD68" s="64">
        <v>3.4</v>
      </c>
      <c r="BE68" s="64">
        <v>2.6</v>
      </c>
      <c r="BF68" s="64">
        <v>0</v>
      </c>
    </row>
    <row r="69" spans="1:159" ht="82.5" customHeight="1" x14ac:dyDescent="0.2">
      <c r="A69" s="74" t="s">
        <v>58</v>
      </c>
      <c r="B69" s="82" t="s">
        <v>76</v>
      </c>
      <c r="C69" s="83" t="s">
        <v>60</v>
      </c>
      <c r="D69" s="84" t="s">
        <v>79</v>
      </c>
      <c r="E69" s="85" t="s">
        <v>54</v>
      </c>
      <c r="F69" s="100">
        <v>188718528</v>
      </c>
      <c r="G69" s="97" t="s">
        <v>158</v>
      </c>
      <c r="H69" s="25">
        <v>4.0999999999999996</v>
      </c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>
        <v>3.8</v>
      </c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64"/>
      <c r="AQ69" s="64"/>
      <c r="AR69" s="64"/>
      <c r="AS69" s="64"/>
      <c r="AT69" s="64"/>
      <c r="AU69" s="64">
        <v>3.8</v>
      </c>
      <c r="AV69" s="64"/>
      <c r="AW69" s="64"/>
      <c r="AX69" s="64"/>
      <c r="AY69" s="64"/>
      <c r="AZ69" s="64"/>
      <c r="BA69" s="64"/>
      <c r="BB69" s="64"/>
      <c r="BC69" s="64">
        <v>3.8</v>
      </c>
      <c r="BD69" s="64">
        <v>3.8</v>
      </c>
      <c r="BE69" s="64">
        <v>0</v>
      </c>
      <c r="BF69" s="64">
        <v>0</v>
      </c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</row>
    <row r="70" spans="1:159" ht="12.75" customHeight="1" x14ac:dyDescent="0.2">
      <c r="A70" s="74" t="s">
        <v>58</v>
      </c>
      <c r="B70" s="82" t="s">
        <v>76</v>
      </c>
      <c r="C70" s="134" t="s">
        <v>10</v>
      </c>
      <c r="D70" s="134"/>
      <c r="E70" s="134"/>
      <c r="F70" s="134"/>
      <c r="G70" s="134"/>
      <c r="H70" s="82">
        <f>SUM(H67:H69)</f>
        <v>4.0999999999999996</v>
      </c>
      <c r="I70" s="82"/>
      <c r="J70" s="82"/>
      <c r="K70" s="82"/>
      <c r="L70" s="82"/>
      <c r="M70" s="82">
        <f>SUM(M67:M69)</f>
        <v>164.9</v>
      </c>
      <c r="N70" s="82"/>
      <c r="O70" s="82"/>
      <c r="P70" s="82"/>
      <c r="Q70" s="82"/>
      <c r="R70" s="82"/>
      <c r="S70" s="82"/>
      <c r="T70" s="82"/>
      <c r="U70" s="82">
        <f>SUM(U67:U69)</f>
        <v>164.9</v>
      </c>
      <c r="V70" s="82">
        <f>SUM(V67:V69)</f>
        <v>164.9</v>
      </c>
      <c r="W70" s="82">
        <f>SUM(W67:W69)</f>
        <v>3</v>
      </c>
      <c r="X70" s="82">
        <f>SUM(X67:X69)</f>
        <v>0</v>
      </c>
      <c r="Y70" s="82">
        <f>SUM(Y67:Y69)</f>
        <v>3.8</v>
      </c>
      <c r="Z70" s="82"/>
      <c r="AA70" s="82"/>
      <c r="AB70" s="82"/>
      <c r="AC70" s="82"/>
      <c r="AD70" s="82">
        <f>SUM(AD67:AD69)</f>
        <v>164.9</v>
      </c>
      <c r="AE70" s="82"/>
      <c r="AF70" s="82"/>
      <c r="AG70" s="82"/>
      <c r="AH70" s="82"/>
      <c r="AI70" s="82"/>
      <c r="AJ70" s="82"/>
      <c r="AK70" s="82"/>
      <c r="AL70" s="82">
        <f>SUM(AL67:AL69)</f>
        <v>164.9</v>
      </c>
      <c r="AM70" s="82">
        <f>SUM(AM67:AM69)</f>
        <v>164.9</v>
      </c>
      <c r="AN70" s="82">
        <f>SUM(AN67:AN69)</f>
        <v>3</v>
      </c>
      <c r="AO70" s="82">
        <f>SUM(AO67:AO69)</f>
        <v>0</v>
      </c>
      <c r="AP70" s="48"/>
      <c r="AQ70" s="48"/>
      <c r="AR70" s="48"/>
      <c r="AS70" s="48"/>
      <c r="AT70" s="48"/>
      <c r="AU70" s="48">
        <f>SUM(AU67:AU69)</f>
        <v>142.9</v>
      </c>
      <c r="AV70" s="48"/>
      <c r="AW70" s="48"/>
      <c r="AX70" s="48"/>
      <c r="AY70" s="48"/>
      <c r="AZ70" s="48"/>
      <c r="BA70" s="48"/>
      <c r="BB70" s="48"/>
      <c r="BC70" s="48">
        <f>SUM(BC67:BC69)</f>
        <v>142.9</v>
      </c>
      <c r="BD70" s="48">
        <f>SUM(BD67:BD69)</f>
        <v>142.9</v>
      </c>
      <c r="BE70" s="48">
        <f>SUM(BE67:BE69)</f>
        <v>2.6</v>
      </c>
      <c r="BF70" s="48">
        <f>SUM(BF67:BF69)</f>
        <v>0</v>
      </c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</row>
    <row r="71" spans="1:159" ht="16.5" customHeight="1" x14ac:dyDescent="0.2">
      <c r="A71" s="74" t="s">
        <v>58</v>
      </c>
      <c r="B71" s="82" t="s">
        <v>54</v>
      </c>
      <c r="C71" s="149" t="s">
        <v>49</v>
      </c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  <c r="AD71" s="149"/>
      <c r="AE71" s="149"/>
      <c r="AF71" s="149"/>
      <c r="AG71" s="149"/>
      <c r="AH71" s="149"/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  <c r="BA71" s="149"/>
      <c r="BB71" s="149"/>
      <c r="BC71" s="149"/>
      <c r="BD71" s="149"/>
      <c r="BE71" s="149"/>
      <c r="BF71" s="149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3"/>
    </row>
    <row r="72" spans="1:159" s="8" customFormat="1" ht="45.75" x14ac:dyDescent="0.2">
      <c r="A72" s="74" t="s">
        <v>58</v>
      </c>
      <c r="B72" s="82" t="s">
        <v>54</v>
      </c>
      <c r="C72" s="28" t="s">
        <v>58</v>
      </c>
      <c r="D72" s="32" t="s">
        <v>80</v>
      </c>
      <c r="E72" s="116" t="s">
        <v>54</v>
      </c>
      <c r="F72" s="42">
        <v>188718528</v>
      </c>
      <c r="G72" s="117" t="s">
        <v>158</v>
      </c>
      <c r="H72" s="29">
        <v>3399.5</v>
      </c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>
        <v>3494.5</v>
      </c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>
        <v>3482.9</v>
      </c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2"/>
    </row>
    <row r="73" spans="1:159" s="8" customFormat="1" ht="45.75" x14ac:dyDescent="0.2">
      <c r="A73" s="74" t="s">
        <v>58</v>
      </c>
      <c r="B73" s="82" t="s">
        <v>54</v>
      </c>
      <c r="C73" s="28" t="s">
        <v>59</v>
      </c>
      <c r="D73" s="32" t="s">
        <v>81</v>
      </c>
      <c r="E73" s="116" t="s">
        <v>54</v>
      </c>
      <c r="F73" s="42" t="s">
        <v>57</v>
      </c>
      <c r="G73" s="117" t="s">
        <v>158</v>
      </c>
      <c r="H73" s="29">
        <v>68</v>
      </c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>
        <v>69.900000000000006</v>
      </c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>
        <v>69.7</v>
      </c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2"/>
    </row>
    <row r="74" spans="1:159" ht="12.75" customHeight="1" x14ac:dyDescent="0.2">
      <c r="A74" s="74" t="s">
        <v>58</v>
      </c>
      <c r="B74" s="82" t="s">
        <v>54</v>
      </c>
      <c r="C74" s="134" t="s">
        <v>10</v>
      </c>
      <c r="D74" s="134"/>
      <c r="E74" s="134"/>
      <c r="F74" s="134"/>
      <c r="G74" s="134"/>
      <c r="H74" s="82">
        <f>SUM(H72:H73)</f>
        <v>3467.5</v>
      </c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>
        <f t="shared" ref="Y74" si="10">SUM(Y72:Y73)</f>
        <v>3564.4</v>
      </c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52">
        <f>SUM(AP72:AP73)</f>
        <v>3552.6</v>
      </c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</row>
    <row r="75" spans="1:159" ht="12.75" x14ac:dyDescent="0.2">
      <c r="A75" s="74" t="s">
        <v>58</v>
      </c>
      <c r="B75" s="82" t="s">
        <v>82</v>
      </c>
      <c r="C75" s="133" t="s">
        <v>50</v>
      </c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  <c r="AJ75" s="133"/>
      <c r="AK75" s="133"/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1"/>
      <c r="BH75" s="11"/>
      <c r="BI75" s="11"/>
      <c r="BJ75" s="11"/>
      <c r="BK75" s="11"/>
      <c r="BL75" s="11"/>
      <c r="BM75" s="111"/>
      <c r="BN75" s="111"/>
      <c r="BO75" s="111"/>
      <c r="BP75" s="111"/>
      <c r="BQ75" s="111"/>
      <c r="BR75" s="111"/>
      <c r="BS75" s="111"/>
      <c r="BT75" s="111"/>
      <c r="BU75" s="111"/>
      <c r="BV75" s="3"/>
    </row>
    <row r="76" spans="1:159" ht="45.75" x14ac:dyDescent="0.2">
      <c r="A76" s="74" t="s">
        <v>58</v>
      </c>
      <c r="B76" s="82" t="s">
        <v>82</v>
      </c>
      <c r="C76" s="83" t="s">
        <v>58</v>
      </c>
      <c r="D76" s="32" t="s">
        <v>83</v>
      </c>
      <c r="E76" s="85" t="s">
        <v>54</v>
      </c>
      <c r="F76" s="100">
        <v>188718528</v>
      </c>
      <c r="G76" s="97" t="s">
        <v>158</v>
      </c>
      <c r="H76" s="25">
        <v>672.3</v>
      </c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>
        <v>554.29999999999995</v>
      </c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9">
        <v>546.6</v>
      </c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</row>
    <row r="77" spans="1:159" ht="45.75" x14ac:dyDescent="0.2">
      <c r="A77" s="74" t="s">
        <v>58</v>
      </c>
      <c r="B77" s="82" t="s">
        <v>82</v>
      </c>
      <c r="C77" s="83" t="s">
        <v>59</v>
      </c>
      <c r="D77" s="32" t="s">
        <v>84</v>
      </c>
      <c r="E77" s="85" t="s">
        <v>54</v>
      </c>
      <c r="F77" s="100" t="s">
        <v>57</v>
      </c>
      <c r="G77" s="97" t="s">
        <v>158</v>
      </c>
      <c r="H77" s="25">
        <v>21.8</v>
      </c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>
        <v>18</v>
      </c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9">
        <v>17.7</v>
      </c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</row>
    <row r="78" spans="1:159" ht="12.75" customHeight="1" x14ac:dyDescent="0.2">
      <c r="A78" s="74" t="s">
        <v>58</v>
      </c>
      <c r="B78" s="82" t="s">
        <v>82</v>
      </c>
      <c r="C78" s="134" t="s">
        <v>10</v>
      </c>
      <c r="D78" s="134"/>
      <c r="E78" s="134"/>
      <c r="F78" s="134"/>
      <c r="G78" s="134"/>
      <c r="H78" s="82">
        <f>SUM(H76:H77)</f>
        <v>694.09999999999991</v>
      </c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>
        <f t="shared" ref="Y78" si="11">SUM(Y76:Y77)</f>
        <v>572.29999999999995</v>
      </c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52">
        <f>SUM(AP76:AP77)</f>
        <v>564.30000000000007</v>
      </c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</row>
    <row r="79" spans="1:159" ht="12.75" x14ac:dyDescent="0.2">
      <c r="A79" s="74" t="s">
        <v>58</v>
      </c>
      <c r="B79" s="82" t="s">
        <v>85</v>
      </c>
      <c r="C79" s="133" t="s">
        <v>51</v>
      </c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/>
      <c r="AV79" s="133"/>
      <c r="AW79" s="133"/>
      <c r="AX79" s="133"/>
      <c r="AY79" s="133"/>
      <c r="AZ79" s="133"/>
      <c r="BA79" s="133"/>
      <c r="BB79" s="133"/>
      <c r="BC79" s="133"/>
      <c r="BD79" s="133"/>
      <c r="BE79" s="133"/>
      <c r="BF79" s="133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3"/>
    </row>
    <row r="80" spans="1:159" ht="45.75" x14ac:dyDescent="0.2">
      <c r="A80" s="74" t="s">
        <v>58</v>
      </c>
      <c r="B80" s="82" t="s">
        <v>85</v>
      </c>
      <c r="C80" s="31" t="s">
        <v>58</v>
      </c>
      <c r="D80" s="84" t="s">
        <v>86</v>
      </c>
      <c r="E80" s="85" t="s">
        <v>54</v>
      </c>
      <c r="F80" s="60" t="s">
        <v>57</v>
      </c>
      <c r="G80" s="97" t="s">
        <v>158</v>
      </c>
      <c r="H80" s="25"/>
      <c r="I80" s="25"/>
      <c r="J80" s="25"/>
      <c r="K80" s="25"/>
      <c r="L80" s="25">
        <v>8.6999999999999993</v>
      </c>
      <c r="M80" s="25"/>
      <c r="N80" s="25"/>
      <c r="O80" s="25"/>
      <c r="P80" s="25"/>
      <c r="Q80" s="25"/>
      <c r="R80" s="25"/>
      <c r="S80" s="25"/>
      <c r="T80" s="25"/>
      <c r="U80" s="25">
        <v>8.6999999999999993</v>
      </c>
      <c r="V80" s="25">
        <v>8.6999999999999993</v>
      </c>
      <c r="W80" s="25">
        <v>0</v>
      </c>
      <c r="X80" s="25">
        <v>0</v>
      </c>
      <c r="Y80" s="25"/>
      <c r="Z80" s="25"/>
      <c r="AA80" s="25"/>
      <c r="AB80" s="25"/>
      <c r="AC80" s="25">
        <v>8.6999999999999993</v>
      </c>
      <c r="AD80" s="25"/>
      <c r="AE80" s="25"/>
      <c r="AF80" s="25"/>
      <c r="AG80" s="25"/>
      <c r="AH80" s="25"/>
      <c r="AI80" s="25"/>
      <c r="AJ80" s="25"/>
      <c r="AK80" s="25"/>
      <c r="AL80" s="25">
        <v>8.6999999999999993</v>
      </c>
      <c r="AM80" s="25">
        <v>8.6999999999999993</v>
      </c>
      <c r="AN80" s="25">
        <v>0</v>
      </c>
      <c r="AO80" s="25">
        <v>0</v>
      </c>
      <c r="AP80" s="70"/>
      <c r="AQ80" s="70"/>
      <c r="AR80" s="70"/>
      <c r="AS80" s="70"/>
      <c r="AT80" s="65">
        <v>5.0999999999999996</v>
      </c>
      <c r="AU80" s="64"/>
      <c r="AV80" s="64"/>
      <c r="AW80" s="64"/>
      <c r="AX80" s="64"/>
      <c r="AY80" s="64"/>
      <c r="AZ80" s="64"/>
      <c r="BA80" s="64"/>
      <c r="BB80" s="64"/>
      <c r="BC80" s="64">
        <v>5.0999999999999996</v>
      </c>
      <c r="BD80" s="64">
        <v>5.0999999999999996</v>
      </c>
      <c r="BE80" s="64">
        <v>0</v>
      </c>
      <c r="BF80" s="64">
        <v>0</v>
      </c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</row>
    <row r="81" spans="1:74" ht="12.75" customHeight="1" x14ac:dyDescent="0.2">
      <c r="A81" s="74" t="s">
        <v>58</v>
      </c>
      <c r="B81" s="82" t="s">
        <v>85</v>
      </c>
      <c r="C81" s="134" t="s">
        <v>10</v>
      </c>
      <c r="D81" s="134"/>
      <c r="E81" s="134"/>
      <c r="F81" s="134"/>
      <c r="G81" s="134"/>
      <c r="H81" s="82"/>
      <c r="I81" s="82"/>
      <c r="J81" s="82"/>
      <c r="K81" s="82"/>
      <c r="L81" s="82">
        <f t="shared" ref="L81:AO81" si="12">SUM(L80)</f>
        <v>8.6999999999999993</v>
      </c>
      <c r="M81" s="82"/>
      <c r="N81" s="82"/>
      <c r="O81" s="82"/>
      <c r="P81" s="82"/>
      <c r="Q81" s="82"/>
      <c r="R81" s="82"/>
      <c r="S81" s="82"/>
      <c r="T81" s="82"/>
      <c r="U81" s="82">
        <f t="shared" si="12"/>
        <v>8.6999999999999993</v>
      </c>
      <c r="V81" s="82">
        <f t="shared" si="12"/>
        <v>8.6999999999999993</v>
      </c>
      <c r="W81" s="82">
        <f t="shared" si="12"/>
        <v>0</v>
      </c>
      <c r="X81" s="82">
        <f t="shared" si="12"/>
        <v>0</v>
      </c>
      <c r="Y81" s="82"/>
      <c r="Z81" s="82"/>
      <c r="AA81" s="82"/>
      <c r="AB81" s="82"/>
      <c r="AC81" s="82">
        <f t="shared" si="12"/>
        <v>8.6999999999999993</v>
      </c>
      <c r="AD81" s="82"/>
      <c r="AE81" s="82"/>
      <c r="AF81" s="82"/>
      <c r="AG81" s="82"/>
      <c r="AH81" s="82"/>
      <c r="AI81" s="82"/>
      <c r="AJ81" s="82"/>
      <c r="AK81" s="82"/>
      <c r="AL81" s="82">
        <f t="shared" si="12"/>
        <v>8.6999999999999993</v>
      </c>
      <c r="AM81" s="82">
        <f t="shared" si="12"/>
        <v>8.6999999999999993</v>
      </c>
      <c r="AN81" s="82">
        <f t="shared" si="12"/>
        <v>0</v>
      </c>
      <c r="AO81" s="82">
        <f t="shared" si="12"/>
        <v>0</v>
      </c>
      <c r="AP81" s="36"/>
      <c r="AQ81" s="36"/>
      <c r="AR81" s="36"/>
      <c r="AS81" s="36"/>
      <c r="AT81" s="52">
        <f t="shared" ref="AT81:BF81" si="13">SUM(AT80)</f>
        <v>5.0999999999999996</v>
      </c>
      <c r="AU81" s="52"/>
      <c r="AV81" s="52"/>
      <c r="AW81" s="52"/>
      <c r="AX81" s="52"/>
      <c r="AY81" s="52"/>
      <c r="AZ81" s="52"/>
      <c r="BA81" s="52"/>
      <c r="BB81" s="52"/>
      <c r="BC81" s="52">
        <f t="shared" si="13"/>
        <v>5.0999999999999996</v>
      </c>
      <c r="BD81" s="52">
        <f t="shared" si="13"/>
        <v>5.0999999999999996</v>
      </c>
      <c r="BE81" s="52">
        <f t="shared" si="13"/>
        <v>0</v>
      </c>
      <c r="BF81" s="52">
        <f t="shared" si="13"/>
        <v>0</v>
      </c>
    </row>
    <row r="82" spans="1:74" ht="12.75" customHeight="1" x14ac:dyDescent="0.2">
      <c r="A82" s="74" t="s">
        <v>58</v>
      </c>
      <c r="B82" s="82" t="s">
        <v>87</v>
      </c>
      <c r="C82" s="133" t="s">
        <v>52</v>
      </c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</row>
    <row r="83" spans="1:74" ht="63.75" x14ac:dyDescent="0.2">
      <c r="A83" s="74" t="s">
        <v>58</v>
      </c>
      <c r="B83" s="82" t="s">
        <v>87</v>
      </c>
      <c r="C83" s="83" t="s">
        <v>58</v>
      </c>
      <c r="D83" s="32" t="s">
        <v>97</v>
      </c>
      <c r="E83" s="85" t="s">
        <v>54</v>
      </c>
      <c r="F83" s="100">
        <v>188718528</v>
      </c>
      <c r="G83" s="97" t="s">
        <v>158</v>
      </c>
      <c r="H83" s="25"/>
      <c r="I83" s="25"/>
      <c r="J83" s="25"/>
      <c r="K83" s="25"/>
      <c r="L83" s="25">
        <v>231.7</v>
      </c>
      <c r="M83" s="25"/>
      <c r="N83" s="25"/>
      <c r="O83" s="25"/>
      <c r="P83" s="25"/>
      <c r="Q83" s="25"/>
      <c r="R83" s="25"/>
      <c r="S83" s="25"/>
      <c r="T83" s="25"/>
      <c r="U83" s="25">
        <v>231.7</v>
      </c>
      <c r="V83" s="25">
        <v>231.7</v>
      </c>
      <c r="W83" s="25">
        <v>0</v>
      </c>
      <c r="X83" s="25">
        <v>0</v>
      </c>
      <c r="Y83" s="25"/>
      <c r="Z83" s="25"/>
      <c r="AA83" s="25"/>
      <c r="AB83" s="25"/>
      <c r="AC83" s="25">
        <v>231.7</v>
      </c>
      <c r="AD83" s="25"/>
      <c r="AE83" s="25"/>
      <c r="AF83" s="25"/>
      <c r="AG83" s="25"/>
      <c r="AH83" s="25"/>
      <c r="AI83" s="25"/>
      <c r="AJ83" s="25"/>
      <c r="AK83" s="25"/>
      <c r="AL83" s="25">
        <v>231.7</v>
      </c>
      <c r="AM83" s="25">
        <v>231.7</v>
      </c>
      <c r="AN83" s="25">
        <v>0</v>
      </c>
      <c r="AO83" s="25">
        <v>0</v>
      </c>
      <c r="AP83" s="70"/>
      <c r="AQ83" s="70"/>
      <c r="AR83" s="70"/>
      <c r="AS83" s="70"/>
      <c r="AT83" s="65">
        <v>295.5</v>
      </c>
      <c r="AU83" s="64"/>
      <c r="AV83" s="64"/>
      <c r="AW83" s="64"/>
      <c r="AX83" s="64"/>
      <c r="AY83" s="64"/>
      <c r="AZ83" s="64"/>
      <c r="BA83" s="64"/>
      <c r="BB83" s="64"/>
      <c r="BC83" s="64">
        <v>295.5</v>
      </c>
      <c r="BD83" s="64">
        <v>295.5</v>
      </c>
      <c r="BE83" s="64">
        <v>0</v>
      </c>
      <c r="BF83" s="64">
        <v>0</v>
      </c>
    </row>
    <row r="84" spans="1:74" ht="51" x14ac:dyDescent="0.2">
      <c r="A84" s="74" t="s">
        <v>58</v>
      </c>
      <c r="B84" s="82" t="s">
        <v>87</v>
      </c>
      <c r="C84" s="83" t="s">
        <v>59</v>
      </c>
      <c r="D84" s="32" t="s">
        <v>88</v>
      </c>
      <c r="E84" s="85" t="s">
        <v>54</v>
      </c>
      <c r="F84" s="100">
        <v>188718528</v>
      </c>
      <c r="G84" s="97" t="s">
        <v>158</v>
      </c>
      <c r="H84" s="25">
        <v>9.4</v>
      </c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>
        <v>7.3</v>
      </c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9">
        <v>6.5</v>
      </c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</row>
    <row r="85" spans="1:74" ht="45.75" x14ac:dyDescent="0.2">
      <c r="A85" s="74" t="s">
        <v>58</v>
      </c>
      <c r="B85" s="82" t="s">
        <v>87</v>
      </c>
      <c r="C85" s="83" t="s">
        <v>60</v>
      </c>
      <c r="D85" s="32" t="s">
        <v>89</v>
      </c>
      <c r="E85" s="85" t="s">
        <v>54</v>
      </c>
      <c r="F85" s="100">
        <v>188718528</v>
      </c>
      <c r="G85" s="97" t="s">
        <v>158</v>
      </c>
      <c r="H85" s="25">
        <v>0.1</v>
      </c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>
        <v>0.1</v>
      </c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9">
        <v>0.1</v>
      </c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</row>
    <row r="86" spans="1:74" ht="12.75" customHeight="1" x14ac:dyDescent="0.2">
      <c r="A86" s="74" t="s">
        <v>58</v>
      </c>
      <c r="B86" s="82" t="s">
        <v>87</v>
      </c>
      <c r="C86" s="134" t="s">
        <v>10</v>
      </c>
      <c r="D86" s="134"/>
      <c r="E86" s="134"/>
      <c r="F86" s="134"/>
      <c r="G86" s="134"/>
      <c r="H86" s="82">
        <f>SUM(H83:H85)</f>
        <v>9.5</v>
      </c>
      <c r="I86" s="82"/>
      <c r="J86" s="82"/>
      <c r="K86" s="82"/>
      <c r="L86" s="82">
        <f t="shared" ref="L86:AO86" si="14">SUM(L83:L85)</f>
        <v>231.7</v>
      </c>
      <c r="M86" s="82"/>
      <c r="N86" s="82"/>
      <c r="O86" s="82"/>
      <c r="P86" s="82"/>
      <c r="Q86" s="82"/>
      <c r="R86" s="82"/>
      <c r="S86" s="82"/>
      <c r="T86" s="82"/>
      <c r="U86" s="82">
        <f t="shared" si="14"/>
        <v>231.7</v>
      </c>
      <c r="V86" s="82">
        <f t="shared" si="14"/>
        <v>231.7</v>
      </c>
      <c r="W86" s="82">
        <f t="shared" si="14"/>
        <v>0</v>
      </c>
      <c r="X86" s="82">
        <f t="shared" si="14"/>
        <v>0</v>
      </c>
      <c r="Y86" s="82">
        <f t="shared" si="14"/>
        <v>7.3999999999999995</v>
      </c>
      <c r="Z86" s="82"/>
      <c r="AA86" s="82"/>
      <c r="AB86" s="82"/>
      <c r="AC86" s="82">
        <f t="shared" si="14"/>
        <v>231.7</v>
      </c>
      <c r="AD86" s="82"/>
      <c r="AE86" s="82"/>
      <c r="AF86" s="82"/>
      <c r="AG86" s="82"/>
      <c r="AH86" s="82"/>
      <c r="AI86" s="82"/>
      <c r="AJ86" s="82"/>
      <c r="AK86" s="82"/>
      <c r="AL86" s="82">
        <f t="shared" si="14"/>
        <v>231.7</v>
      </c>
      <c r="AM86" s="82">
        <f t="shared" si="14"/>
        <v>231.7</v>
      </c>
      <c r="AN86" s="82">
        <f t="shared" si="14"/>
        <v>0</v>
      </c>
      <c r="AO86" s="82">
        <f t="shared" si="14"/>
        <v>0</v>
      </c>
      <c r="AP86" s="52">
        <f>SUM(AP83:AP85)</f>
        <v>6.6</v>
      </c>
      <c r="AQ86" s="52"/>
      <c r="AR86" s="52"/>
      <c r="AS86" s="52"/>
      <c r="AT86" s="52">
        <f t="shared" ref="AT86:BF86" si="15">SUM(AT83:AT85)</f>
        <v>295.5</v>
      </c>
      <c r="AU86" s="52"/>
      <c r="AV86" s="52"/>
      <c r="AW86" s="52"/>
      <c r="AX86" s="52"/>
      <c r="AY86" s="52"/>
      <c r="AZ86" s="52"/>
      <c r="BA86" s="52"/>
      <c r="BB86" s="52"/>
      <c r="BC86" s="52">
        <f t="shared" si="15"/>
        <v>295.5</v>
      </c>
      <c r="BD86" s="52">
        <f t="shared" si="15"/>
        <v>295.5</v>
      </c>
      <c r="BE86" s="52">
        <f t="shared" si="15"/>
        <v>0</v>
      </c>
      <c r="BF86" s="52">
        <f t="shared" si="15"/>
        <v>0</v>
      </c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</row>
    <row r="87" spans="1:74" ht="18.600000000000001" customHeight="1" x14ac:dyDescent="0.2">
      <c r="A87" s="74" t="s">
        <v>58</v>
      </c>
      <c r="B87" s="82" t="s">
        <v>90</v>
      </c>
      <c r="C87" s="133" t="s">
        <v>53</v>
      </c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33"/>
      <c r="BA87" s="133"/>
      <c r="BB87" s="133"/>
      <c r="BC87" s="133"/>
      <c r="BD87" s="133"/>
      <c r="BE87" s="133"/>
      <c r="BF87" s="133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3"/>
    </row>
    <row r="88" spans="1:74" ht="95.25" customHeight="1" x14ac:dyDescent="0.2">
      <c r="A88" s="74" t="s">
        <v>58</v>
      </c>
      <c r="B88" s="82" t="s">
        <v>90</v>
      </c>
      <c r="C88" s="83" t="s">
        <v>58</v>
      </c>
      <c r="D88" s="32" t="s">
        <v>157</v>
      </c>
      <c r="E88" s="85" t="s">
        <v>54</v>
      </c>
      <c r="F88" s="100">
        <v>188718528</v>
      </c>
      <c r="G88" s="97" t="s">
        <v>158</v>
      </c>
      <c r="H88" s="25"/>
      <c r="I88" s="25"/>
      <c r="J88" s="25"/>
      <c r="K88" s="25"/>
      <c r="L88" s="25">
        <v>4</v>
      </c>
      <c r="M88" s="25"/>
      <c r="N88" s="25"/>
      <c r="O88" s="25"/>
      <c r="P88" s="25"/>
      <c r="Q88" s="25"/>
      <c r="R88" s="25"/>
      <c r="S88" s="25"/>
      <c r="T88" s="25"/>
      <c r="U88" s="25">
        <v>4</v>
      </c>
      <c r="V88" s="25">
        <v>4</v>
      </c>
      <c r="W88" s="25">
        <v>0</v>
      </c>
      <c r="X88" s="25">
        <v>0</v>
      </c>
      <c r="Y88" s="25"/>
      <c r="Z88" s="25"/>
      <c r="AA88" s="25"/>
      <c r="AB88" s="25"/>
      <c r="AC88" s="25">
        <v>4</v>
      </c>
      <c r="AD88" s="25"/>
      <c r="AE88" s="25"/>
      <c r="AF88" s="25"/>
      <c r="AG88" s="25"/>
      <c r="AH88" s="25"/>
      <c r="AI88" s="25"/>
      <c r="AJ88" s="25"/>
      <c r="AK88" s="25"/>
      <c r="AL88" s="25">
        <v>4</v>
      </c>
      <c r="AM88" s="25">
        <v>4</v>
      </c>
      <c r="AN88" s="25">
        <v>0</v>
      </c>
      <c r="AO88" s="25">
        <v>0</v>
      </c>
      <c r="AP88" s="64"/>
      <c r="AQ88" s="64"/>
      <c r="AR88" s="64"/>
      <c r="AS88" s="64"/>
      <c r="AT88" s="65">
        <v>2.8</v>
      </c>
      <c r="AU88" s="64"/>
      <c r="AV88" s="64"/>
      <c r="AW88" s="70"/>
      <c r="AX88" s="70"/>
      <c r="AY88" s="70"/>
      <c r="AZ88" s="70"/>
      <c r="BA88" s="70"/>
      <c r="BB88" s="64"/>
      <c r="BC88" s="64">
        <v>2.8</v>
      </c>
      <c r="BD88" s="64">
        <v>2.8</v>
      </c>
      <c r="BE88" s="64">
        <v>0</v>
      </c>
      <c r="BF88" s="64">
        <v>0</v>
      </c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</row>
    <row r="89" spans="1:74" ht="12.75" customHeight="1" x14ac:dyDescent="0.2">
      <c r="A89" s="74" t="s">
        <v>58</v>
      </c>
      <c r="B89" s="82" t="s">
        <v>90</v>
      </c>
      <c r="C89" s="134" t="s">
        <v>10</v>
      </c>
      <c r="D89" s="134"/>
      <c r="E89" s="134"/>
      <c r="F89" s="134"/>
      <c r="G89" s="134"/>
      <c r="H89" s="82"/>
      <c r="I89" s="82"/>
      <c r="J89" s="82"/>
      <c r="K89" s="82"/>
      <c r="L89" s="82">
        <f t="shared" ref="L89:AO89" si="16">SUM(L88)</f>
        <v>4</v>
      </c>
      <c r="M89" s="82"/>
      <c r="N89" s="82"/>
      <c r="O89" s="82"/>
      <c r="P89" s="82"/>
      <c r="Q89" s="82"/>
      <c r="R89" s="82"/>
      <c r="S89" s="82"/>
      <c r="T89" s="82"/>
      <c r="U89" s="82">
        <f t="shared" si="16"/>
        <v>4</v>
      </c>
      <c r="V89" s="82">
        <f t="shared" si="16"/>
        <v>4</v>
      </c>
      <c r="W89" s="82">
        <f t="shared" si="16"/>
        <v>0</v>
      </c>
      <c r="X89" s="82">
        <f t="shared" si="16"/>
        <v>0</v>
      </c>
      <c r="Y89" s="82"/>
      <c r="Z89" s="82"/>
      <c r="AA89" s="82"/>
      <c r="AB89" s="82"/>
      <c r="AC89" s="82">
        <f t="shared" si="16"/>
        <v>4</v>
      </c>
      <c r="AD89" s="82"/>
      <c r="AE89" s="82"/>
      <c r="AF89" s="82"/>
      <c r="AG89" s="82"/>
      <c r="AH89" s="82"/>
      <c r="AI89" s="82"/>
      <c r="AJ89" s="82"/>
      <c r="AK89" s="82"/>
      <c r="AL89" s="82">
        <f t="shared" si="16"/>
        <v>4</v>
      </c>
      <c r="AM89" s="82">
        <f t="shared" si="16"/>
        <v>4</v>
      </c>
      <c r="AN89" s="82">
        <f t="shared" si="16"/>
        <v>0</v>
      </c>
      <c r="AO89" s="82">
        <f t="shared" si="16"/>
        <v>0</v>
      </c>
      <c r="AP89" s="52"/>
      <c r="AQ89" s="52"/>
      <c r="AR89" s="52"/>
      <c r="AS89" s="52"/>
      <c r="AT89" s="52">
        <f t="shared" ref="AT89:BF89" si="17">SUM(AT88)</f>
        <v>2.8</v>
      </c>
      <c r="AU89" s="52"/>
      <c r="AV89" s="52"/>
      <c r="AW89" s="52"/>
      <c r="AX89" s="52"/>
      <c r="AY89" s="52"/>
      <c r="AZ89" s="52"/>
      <c r="BA89" s="52"/>
      <c r="BB89" s="52"/>
      <c r="BC89" s="52">
        <f t="shared" si="17"/>
        <v>2.8</v>
      </c>
      <c r="BD89" s="52">
        <f t="shared" si="17"/>
        <v>2.8</v>
      </c>
      <c r="BE89" s="52">
        <f t="shared" si="17"/>
        <v>0</v>
      </c>
      <c r="BF89" s="52">
        <f t="shared" si="17"/>
        <v>0</v>
      </c>
    </row>
    <row r="90" spans="1:74" ht="12.75" customHeight="1" x14ac:dyDescent="0.2">
      <c r="A90" s="74" t="s">
        <v>58</v>
      </c>
      <c r="B90" s="82" t="s">
        <v>98</v>
      </c>
      <c r="C90" s="136" t="s">
        <v>99</v>
      </c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  <c r="X90" s="136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</row>
    <row r="91" spans="1:74" ht="45.75" x14ac:dyDescent="0.2">
      <c r="A91" s="74" t="s">
        <v>58</v>
      </c>
      <c r="B91" s="82" t="s">
        <v>98</v>
      </c>
      <c r="C91" s="28" t="s">
        <v>58</v>
      </c>
      <c r="D91" s="84" t="s">
        <v>100</v>
      </c>
      <c r="E91" s="85" t="s">
        <v>54</v>
      </c>
      <c r="F91" s="60" t="s">
        <v>57</v>
      </c>
      <c r="G91" s="105" t="s">
        <v>158</v>
      </c>
      <c r="H91" s="28"/>
      <c r="I91" s="28"/>
      <c r="J91" s="28"/>
      <c r="K91" s="28"/>
      <c r="L91" s="29">
        <v>128.30000000000001</v>
      </c>
      <c r="M91" s="35" t="s">
        <v>101</v>
      </c>
      <c r="N91" s="35"/>
      <c r="O91" s="35"/>
      <c r="P91" s="35"/>
      <c r="Q91" s="35"/>
      <c r="R91" s="35"/>
      <c r="S91" s="35"/>
      <c r="T91" s="35"/>
      <c r="U91" s="29">
        <v>128.30000000000001</v>
      </c>
      <c r="V91" s="29">
        <v>128.30000000000001</v>
      </c>
      <c r="W91" s="29">
        <v>86.5</v>
      </c>
      <c r="X91" s="29">
        <v>0</v>
      </c>
      <c r="Y91" s="28"/>
      <c r="Z91" s="28"/>
      <c r="AA91" s="28"/>
      <c r="AB91" s="28"/>
      <c r="AC91" s="29">
        <v>128.30000000000001</v>
      </c>
      <c r="AD91" s="29"/>
      <c r="AE91" s="29"/>
      <c r="AF91" s="29"/>
      <c r="AG91" s="29"/>
      <c r="AH91" s="29"/>
      <c r="AI91" s="29"/>
      <c r="AJ91" s="29"/>
      <c r="AK91" s="29"/>
      <c r="AL91" s="29">
        <v>128.30000000000001</v>
      </c>
      <c r="AM91" s="29">
        <v>128.30000000000001</v>
      </c>
      <c r="AN91" s="29">
        <v>86.5</v>
      </c>
      <c r="AO91" s="29">
        <v>0</v>
      </c>
      <c r="AP91" s="29"/>
      <c r="AQ91" s="29"/>
      <c r="AR91" s="29"/>
      <c r="AS91" s="64"/>
      <c r="AT91" s="65">
        <v>119.5</v>
      </c>
      <c r="AU91" s="64"/>
      <c r="AV91" s="64"/>
      <c r="AW91" s="64"/>
      <c r="AX91" s="64"/>
      <c r="AY91" s="64"/>
      <c r="AZ91" s="64"/>
      <c r="BA91" s="64"/>
      <c r="BB91" s="64"/>
      <c r="BC91" s="64">
        <v>119.5</v>
      </c>
      <c r="BD91" s="64">
        <v>119.5</v>
      </c>
      <c r="BE91" s="64">
        <v>85.2</v>
      </c>
      <c r="BF91" s="64">
        <v>0</v>
      </c>
    </row>
    <row r="92" spans="1:74" ht="12.75" customHeight="1" x14ac:dyDescent="0.2">
      <c r="A92" s="74" t="s">
        <v>58</v>
      </c>
      <c r="B92" s="75" t="s">
        <v>98</v>
      </c>
      <c r="C92" s="134" t="s">
        <v>10</v>
      </c>
      <c r="D92" s="134"/>
      <c r="E92" s="134"/>
      <c r="F92" s="134"/>
      <c r="G92" s="134"/>
      <c r="H92" s="82"/>
      <c r="I92" s="82"/>
      <c r="J92" s="82"/>
      <c r="K92" s="82"/>
      <c r="L92" s="82">
        <f t="shared" ref="L92:BF92" si="18">L91</f>
        <v>128.30000000000001</v>
      </c>
      <c r="M92" s="82"/>
      <c r="N92" s="82"/>
      <c r="O92" s="82"/>
      <c r="P92" s="82"/>
      <c r="Q92" s="82"/>
      <c r="R92" s="82"/>
      <c r="S92" s="82"/>
      <c r="T92" s="82"/>
      <c r="U92" s="82">
        <f t="shared" si="18"/>
        <v>128.30000000000001</v>
      </c>
      <c r="V92" s="82">
        <f t="shared" si="18"/>
        <v>128.30000000000001</v>
      </c>
      <c r="W92" s="82">
        <f t="shared" si="18"/>
        <v>86.5</v>
      </c>
      <c r="X92" s="82">
        <f t="shared" si="18"/>
        <v>0</v>
      </c>
      <c r="Y92" s="82"/>
      <c r="Z92" s="82"/>
      <c r="AA92" s="82"/>
      <c r="AB92" s="82"/>
      <c r="AC92" s="82">
        <f t="shared" si="18"/>
        <v>128.30000000000001</v>
      </c>
      <c r="AD92" s="82"/>
      <c r="AE92" s="82"/>
      <c r="AF92" s="82"/>
      <c r="AG92" s="82"/>
      <c r="AH92" s="82"/>
      <c r="AI92" s="82"/>
      <c r="AJ92" s="82"/>
      <c r="AK92" s="82"/>
      <c r="AL92" s="82">
        <f t="shared" si="18"/>
        <v>128.30000000000001</v>
      </c>
      <c r="AM92" s="82">
        <f t="shared" si="18"/>
        <v>128.30000000000001</v>
      </c>
      <c r="AN92" s="82">
        <f t="shared" si="18"/>
        <v>86.5</v>
      </c>
      <c r="AO92" s="82">
        <f t="shared" si="18"/>
        <v>0</v>
      </c>
      <c r="AP92" s="82"/>
      <c r="AQ92" s="82"/>
      <c r="AR92" s="82"/>
      <c r="AS92" s="82"/>
      <c r="AT92" s="82">
        <f t="shared" si="18"/>
        <v>119.5</v>
      </c>
      <c r="AU92" s="82"/>
      <c r="AV92" s="82"/>
      <c r="AW92" s="82"/>
      <c r="AX92" s="82"/>
      <c r="AY92" s="82"/>
      <c r="AZ92" s="82"/>
      <c r="BA92" s="82"/>
      <c r="BB92" s="82"/>
      <c r="BC92" s="82">
        <f t="shared" si="18"/>
        <v>119.5</v>
      </c>
      <c r="BD92" s="82">
        <f t="shared" si="18"/>
        <v>119.5</v>
      </c>
      <c r="BE92" s="82">
        <f t="shared" si="18"/>
        <v>85.2</v>
      </c>
      <c r="BF92" s="82">
        <f t="shared" si="18"/>
        <v>0</v>
      </c>
    </row>
    <row r="93" spans="1:74" ht="12.75" customHeight="1" x14ac:dyDescent="0.2">
      <c r="A93" s="74" t="s">
        <v>58</v>
      </c>
      <c r="B93" s="75">
        <v>16</v>
      </c>
      <c r="C93" s="136" t="s">
        <v>103</v>
      </c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</row>
    <row r="94" spans="1:74" ht="45.75" x14ac:dyDescent="0.2">
      <c r="A94" s="74" t="s">
        <v>58</v>
      </c>
      <c r="B94" s="75">
        <v>16</v>
      </c>
      <c r="C94" s="28" t="s">
        <v>58</v>
      </c>
      <c r="D94" s="39" t="s">
        <v>104</v>
      </c>
      <c r="E94" s="43" t="s">
        <v>54</v>
      </c>
      <c r="F94" s="44" t="s">
        <v>109</v>
      </c>
      <c r="G94" s="41" t="s">
        <v>162</v>
      </c>
      <c r="H94" s="28"/>
      <c r="I94" s="28"/>
      <c r="J94" s="28"/>
      <c r="K94" s="28"/>
      <c r="L94" s="28">
        <f>L95+L96</f>
        <v>6.2</v>
      </c>
      <c r="M94" s="28"/>
      <c r="N94" s="28"/>
      <c r="O94" s="28"/>
      <c r="P94" s="28"/>
      <c r="Q94" s="28"/>
      <c r="R94" s="28"/>
      <c r="S94" s="28"/>
      <c r="T94" s="28"/>
      <c r="U94" s="28">
        <f t="shared" ref="U94:X94" si="19">U95+U96</f>
        <v>6.2</v>
      </c>
      <c r="V94" s="28">
        <f t="shared" si="19"/>
        <v>6.2</v>
      </c>
      <c r="W94" s="28">
        <f t="shared" si="19"/>
        <v>4.8</v>
      </c>
      <c r="X94" s="28">
        <f t="shared" si="19"/>
        <v>0</v>
      </c>
      <c r="Y94" s="28"/>
      <c r="Z94" s="28"/>
      <c r="AA94" s="28"/>
      <c r="AB94" s="28"/>
      <c r="AC94" s="28">
        <f>AC95+AC96</f>
        <v>6.2</v>
      </c>
      <c r="AD94" s="28"/>
      <c r="AE94" s="28"/>
      <c r="AF94" s="28"/>
      <c r="AG94" s="28"/>
      <c r="AH94" s="28"/>
      <c r="AI94" s="28"/>
      <c r="AJ94" s="28"/>
      <c r="AK94" s="28"/>
      <c r="AL94" s="28">
        <f t="shared" ref="AL94:AO94" si="20">AL95+AL96</f>
        <v>6.2</v>
      </c>
      <c r="AM94" s="28">
        <f t="shared" si="20"/>
        <v>6.2</v>
      </c>
      <c r="AN94" s="28">
        <f t="shared" si="20"/>
        <v>4.8</v>
      </c>
      <c r="AO94" s="28">
        <f t="shared" si="20"/>
        <v>0</v>
      </c>
      <c r="AP94" s="28"/>
      <c r="AQ94" s="28"/>
      <c r="AR94" s="28"/>
      <c r="AS94" s="28"/>
      <c r="AT94" s="28"/>
      <c r="AU94" s="28">
        <f>AU95+AU96</f>
        <v>6.2</v>
      </c>
      <c r="AV94" s="28"/>
      <c r="AW94" s="28"/>
      <c r="AX94" s="28"/>
      <c r="AY94" s="28"/>
      <c r="AZ94" s="28"/>
      <c r="BA94" s="28"/>
      <c r="BB94" s="28"/>
      <c r="BC94" s="28">
        <f t="shared" ref="BC94:BF94" si="21">BC95+BC96</f>
        <v>6.2</v>
      </c>
      <c r="BD94" s="28">
        <f t="shared" si="21"/>
        <v>6.2</v>
      </c>
      <c r="BE94" s="28">
        <f t="shared" si="21"/>
        <v>4.8</v>
      </c>
      <c r="BF94" s="28">
        <f t="shared" si="21"/>
        <v>0</v>
      </c>
    </row>
    <row r="95" spans="1:74" ht="54" customHeight="1" x14ac:dyDescent="0.2">
      <c r="A95" s="74" t="s">
        <v>58</v>
      </c>
      <c r="B95" s="75">
        <v>16</v>
      </c>
      <c r="C95" s="28" t="s">
        <v>58</v>
      </c>
      <c r="D95" s="40" t="s">
        <v>105</v>
      </c>
      <c r="E95" s="43" t="s">
        <v>54</v>
      </c>
      <c r="F95" s="42" t="s">
        <v>110</v>
      </c>
      <c r="G95" s="41" t="s">
        <v>172</v>
      </c>
      <c r="H95" s="28"/>
      <c r="I95" s="28"/>
      <c r="J95" s="28"/>
      <c r="K95" s="28"/>
      <c r="L95" s="29">
        <v>3.1</v>
      </c>
      <c r="M95" s="29"/>
      <c r="N95" s="29"/>
      <c r="O95" s="29"/>
      <c r="P95" s="29"/>
      <c r="Q95" s="29"/>
      <c r="R95" s="29"/>
      <c r="S95" s="29"/>
      <c r="T95" s="29"/>
      <c r="U95" s="29">
        <v>3.1</v>
      </c>
      <c r="V95" s="29">
        <v>3.1</v>
      </c>
      <c r="W95" s="29">
        <v>2.4</v>
      </c>
      <c r="X95" s="29">
        <v>0</v>
      </c>
      <c r="Y95" s="28"/>
      <c r="Z95" s="28"/>
      <c r="AA95" s="28"/>
      <c r="AB95" s="28"/>
      <c r="AC95" s="29">
        <v>3.1</v>
      </c>
      <c r="AD95" s="29"/>
      <c r="AE95" s="29"/>
      <c r="AF95" s="29"/>
      <c r="AG95" s="29"/>
      <c r="AH95" s="29"/>
      <c r="AI95" s="29"/>
      <c r="AJ95" s="29"/>
      <c r="AK95" s="29"/>
      <c r="AL95" s="29">
        <v>3.1</v>
      </c>
      <c r="AM95" s="29">
        <v>3.1</v>
      </c>
      <c r="AN95" s="29">
        <v>2.4</v>
      </c>
      <c r="AO95" s="29">
        <v>0</v>
      </c>
      <c r="AP95" s="28"/>
      <c r="AQ95" s="28"/>
      <c r="AR95" s="28"/>
      <c r="AS95" s="28"/>
      <c r="AT95" s="28"/>
      <c r="AU95" s="29">
        <v>3.1</v>
      </c>
      <c r="AV95" s="29"/>
      <c r="AW95" s="29"/>
      <c r="AX95" s="29"/>
      <c r="AY95" s="29"/>
      <c r="AZ95" s="29"/>
      <c r="BA95" s="29"/>
      <c r="BB95" s="29"/>
      <c r="BC95" s="29">
        <v>3.1</v>
      </c>
      <c r="BD95" s="29">
        <v>3.1</v>
      </c>
      <c r="BE95" s="29">
        <v>2.4</v>
      </c>
      <c r="BF95" s="29">
        <v>0</v>
      </c>
    </row>
    <row r="96" spans="1:74" ht="54.75" customHeight="1" x14ac:dyDescent="0.2">
      <c r="A96" s="74" t="s">
        <v>58</v>
      </c>
      <c r="B96" s="75">
        <v>16</v>
      </c>
      <c r="C96" s="28" t="s">
        <v>58</v>
      </c>
      <c r="D96" s="40" t="s">
        <v>106</v>
      </c>
      <c r="E96" s="43" t="s">
        <v>54</v>
      </c>
      <c r="F96" s="42" t="s">
        <v>111</v>
      </c>
      <c r="G96" s="43" t="s">
        <v>163</v>
      </c>
      <c r="H96" s="28"/>
      <c r="I96" s="28"/>
      <c r="J96" s="28"/>
      <c r="K96" s="28"/>
      <c r="L96" s="29">
        <v>3.1</v>
      </c>
      <c r="M96" s="29"/>
      <c r="N96" s="29"/>
      <c r="O96" s="29"/>
      <c r="P96" s="29"/>
      <c r="Q96" s="29"/>
      <c r="R96" s="29"/>
      <c r="S96" s="29"/>
      <c r="T96" s="29"/>
      <c r="U96" s="29">
        <v>3.1</v>
      </c>
      <c r="V96" s="29">
        <v>3.1</v>
      </c>
      <c r="W96" s="29">
        <v>2.4</v>
      </c>
      <c r="X96" s="29">
        <v>0</v>
      </c>
      <c r="Y96" s="28"/>
      <c r="Z96" s="28"/>
      <c r="AA96" s="28"/>
      <c r="AB96" s="28"/>
      <c r="AC96" s="29">
        <v>3.1</v>
      </c>
      <c r="AD96" s="29"/>
      <c r="AE96" s="29"/>
      <c r="AF96" s="29"/>
      <c r="AG96" s="29"/>
      <c r="AH96" s="29"/>
      <c r="AI96" s="29"/>
      <c r="AJ96" s="29"/>
      <c r="AK96" s="29"/>
      <c r="AL96" s="29">
        <v>3.1</v>
      </c>
      <c r="AM96" s="29">
        <v>3.1</v>
      </c>
      <c r="AN96" s="29">
        <v>2.4</v>
      </c>
      <c r="AO96" s="29">
        <v>0</v>
      </c>
      <c r="AP96" s="28"/>
      <c r="AQ96" s="28"/>
      <c r="AR96" s="28"/>
      <c r="AS96" s="28"/>
      <c r="AT96" s="28"/>
      <c r="AU96" s="29">
        <v>3.1</v>
      </c>
      <c r="AV96" s="29"/>
      <c r="AW96" s="29"/>
      <c r="AX96" s="29"/>
      <c r="AY96" s="29"/>
      <c r="AZ96" s="29"/>
      <c r="BA96" s="29"/>
      <c r="BB96" s="29"/>
      <c r="BC96" s="29">
        <v>3.1</v>
      </c>
      <c r="BD96" s="29">
        <v>3.1</v>
      </c>
      <c r="BE96" s="29">
        <v>2.4</v>
      </c>
      <c r="BF96" s="29">
        <v>0</v>
      </c>
    </row>
    <row r="97" spans="1:59" ht="45.75" x14ac:dyDescent="0.2">
      <c r="A97" s="74" t="s">
        <v>58</v>
      </c>
      <c r="B97" s="75">
        <v>16</v>
      </c>
      <c r="C97" s="67" t="s">
        <v>59</v>
      </c>
      <c r="D97" s="39" t="s">
        <v>107</v>
      </c>
      <c r="E97" s="43" t="s">
        <v>54</v>
      </c>
      <c r="F97" s="44" t="s">
        <v>112</v>
      </c>
      <c r="G97" s="43" t="s">
        <v>164</v>
      </c>
      <c r="H97" s="28"/>
      <c r="I97" s="28"/>
      <c r="J97" s="28"/>
      <c r="K97" s="28"/>
      <c r="L97" s="28">
        <f>L98</f>
        <v>3.1</v>
      </c>
      <c r="M97" s="28"/>
      <c r="N97" s="28"/>
      <c r="O97" s="28"/>
      <c r="P97" s="28"/>
      <c r="Q97" s="28"/>
      <c r="R97" s="28"/>
      <c r="S97" s="28"/>
      <c r="T97" s="28"/>
      <c r="U97" s="28">
        <f t="shared" ref="U97:X97" si="22">U98</f>
        <v>3.1</v>
      </c>
      <c r="V97" s="28">
        <f t="shared" si="22"/>
        <v>3.1</v>
      </c>
      <c r="W97" s="28">
        <f t="shared" si="22"/>
        <v>2.4</v>
      </c>
      <c r="X97" s="28">
        <f t="shared" si="22"/>
        <v>0</v>
      </c>
      <c r="Y97" s="28"/>
      <c r="Z97" s="28"/>
      <c r="AA97" s="28"/>
      <c r="AB97" s="28"/>
      <c r="AC97" s="28">
        <f>AC98</f>
        <v>3.1</v>
      </c>
      <c r="AD97" s="28"/>
      <c r="AE97" s="28"/>
      <c r="AF97" s="28"/>
      <c r="AG97" s="28"/>
      <c r="AH97" s="28"/>
      <c r="AI97" s="28"/>
      <c r="AJ97" s="28"/>
      <c r="AK97" s="28"/>
      <c r="AL97" s="28">
        <f t="shared" ref="AL97:AO97" si="23">AL98</f>
        <v>3.1</v>
      </c>
      <c r="AM97" s="28">
        <f t="shared" si="23"/>
        <v>3.1</v>
      </c>
      <c r="AN97" s="28">
        <f t="shared" si="23"/>
        <v>2.4</v>
      </c>
      <c r="AO97" s="28">
        <f t="shared" si="23"/>
        <v>0</v>
      </c>
      <c r="AP97" s="28"/>
      <c r="AQ97" s="28"/>
      <c r="AR97" s="28"/>
      <c r="AS97" s="28"/>
      <c r="AT97" s="28"/>
      <c r="AU97" s="28">
        <f>AU98</f>
        <v>3.1</v>
      </c>
      <c r="AV97" s="28"/>
      <c r="AW97" s="28"/>
      <c r="AX97" s="28"/>
      <c r="AY97" s="28"/>
      <c r="AZ97" s="28"/>
      <c r="BA97" s="28"/>
      <c r="BB97" s="28"/>
      <c r="BC97" s="28">
        <f t="shared" ref="BC97:BF97" si="24">BC98</f>
        <v>3.1</v>
      </c>
      <c r="BD97" s="28">
        <f t="shared" si="24"/>
        <v>3.1</v>
      </c>
      <c r="BE97" s="28">
        <f t="shared" si="24"/>
        <v>2.4</v>
      </c>
      <c r="BF97" s="28">
        <f t="shared" si="24"/>
        <v>0</v>
      </c>
    </row>
    <row r="98" spans="1:59" ht="54" customHeight="1" x14ac:dyDescent="0.2">
      <c r="A98" s="74" t="s">
        <v>58</v>
      </c>
      <c r="B98" s="75">
        <v>16</v>
      </c>
      <c r="C98" s="67" t="s">
        <v>59</v>
      </c>
      <c r="D98" s="40" t="s">
        <v>108</v>
      </c>
      <c r="E98" s="43" t="s">
        <v>54</v>
      </c>
      <c r="F98" s="44" t="s">
        <v>112</v>
      </c>
      <c r="G98" s="43" t="s">
        <v>164</v>
      </c>
      <c r="H98" s="29"/>
      <c r="I98" s="29"/>
      <c r="J98" s="29"/>
      <c r="K98" s="29"/>
      <c r="L98" s="29">
        <v>3.1</v>
      </c>
      <c r="M98" s="29"/>
      <c r="N98" s="29"/>
      <c r="O98" s="29"/>
      <c r="P98" s="29"/>
      <c r="Q98" s="29"/>
      <c r="R98" s="29"/>
      <c r="S98" s="29"/>
      <c r="T98" s="29"/>
      <c r="U98" s="29">
        <v>3.1</v>
      </c>
      <c r="V98" s="29">
        <f>U98</f>
        <v>3.1</v>
      </c>
      <c r="W98" s="29">
        <v>2.4</v>
      </c>
      <c r="X98" s="29">
        <v>0</v>
      </c>
      <c r="Y98" s="28"/>
      <c r="Z98" s="28"/>
      <c r="AA98" s="28"/>
      <c r="AB98" s="28"/>
      <c r="AC98" s="29">
        <v>3.1</v>
      </c>
      <c r="AD98" s="29"/>
      <c r="AE98" s="29"/>
      <c r="AF98" s="29"/>
      <c r="AG98" s="29"/>
      <c r="AH98" s="29"/>
      <c r="AI98" s="29"/>
      <c r="AJ98" s="29"/>
      <c r="AK98" s="29"/>
      <c r="AL98" s="29">
        <v>3.1</v>
      </c>
      <c r="AM98" s="29">
        <v>3.1</v>
      </c>
      <c r="AN98" s="29">
        <v>2.4</v>
      </c>
      <c r="AO98" s="29">
        <v>0</v>
      </c>
      <c r="AP98" s="28"/>
      <c r="AQ98" s="28"/>
      <c r="AR98" s="28"/>
      <c r="AS98" s="28"/>
      <c r="AT98" s="28"/>
      <c r="AU98" s="29">
        <v>3.1</v>
      </c>
      <c r="AV98" s="29"/>
      <c r="AW98" s="29"/>
      <c r="AX98" s="29"/>
      <c r="AY98" s="29"/>
      <c r="AZ98" s="29"/>
      <c r="BA98" s="29"/>
      <c r="BB98" s="29"/>
      <c r="BC98" s="29">
        <v>3.1</v>
      </c>
      <c r="BD98" s="29">
        <v>3.1</v>
      </c>
      <c r="BE98" s="29">
        <v>2.4</v>
      </c>
      <c r="BF98" s="29">
        <v>0</v>
      </c>
    </row>
    <row r="99" spans="1:59" ht="12.75" customHeight="1" x14ac:dyDescent="0.2">
      <c r="A99" s="74" t="s">
        <v>58</v>
      </c>
      <c r="B99" s="75" t="s">
        <v>142</v>
      </c>
      <c r="C99" s="134" t="s">
        <v>10</v>
      </c>
      <c r="D99" s="134"/>
      <c r="E99" s="134"/>
      <c r="F99" s="134"/>
      <c r="G99" s="134"/>
      <c r="H99" s="82"/>
      <c r="I99" s="82"/>
      <c r="J99" s="82"/>
      <c r="K99" s="82"/>
      <c r="L99" s="82">
        <f t="shared" ref="L99:BF99" si="25">L94+L97</f>
        <v>9.3000000000000007</v>
      </c>
      <c r="M99" s="82"/>
      <c r="N99" s="82"/>
      <c r="O99" s="82"/>
      <c r="P99" s="82"/>
      <c r="Q99" s="82"/>
      <c r="R99" s="82"/>
      <c r="S99" s="82"/>
      <c r="T99" s="82"/>
      <c r="U99" s="82">
        <f t="shared" si="25"/>
        <v>9.3000000000000007</v>
      </c>
      <c r="V99" s="82">
        <f t="shared" si="25"/>
        <v>9.3000000000000007</v>
      </c>
      <c r="W99" s="82">
        <f t="shared" si="25"/>
        <v>7.1999999999999993</v>
      </c>
      <c r="X99" s="82">
        <f t="shared" si="25"/>
        <v>0</v>
      </c>
      <c r="Y99" s="82"/>
      <c r="Z99" s="82"/>
      <c r="AA99" s="82"/>
      <c r="AB99" s="82"/>
      <c r="AC99" s="82">
        <f t="shared" si="25"/>
        <v>9.3000000000000007</v>
      </c>
      <c r="AD99" s="82"/>
      <c r="AE99" s="82"/>
      <c r="AF99" s="82"/>
      <c r="AG99" s="82"/>
      <c r="AH99" s="82"/>
      <c r="AI99" s="82"/>
      <c r="AJ99" s="82"/>
      <c r="AK99" s="82"/>
      <c r="AL99" s="82">
        <f t="shared" si="25"/>
        <v>9.3000000000000007</v>
      </c>
      <c r="AM99" s="82">
        <f t="shared" si="25"/>
        <v>9.3000000000000007</v>
      </c>
      <c r="AN99" s="82">
        <f t="shared" si="25"/>
        <v>7.1999999999999993</v>
      </c>
      <c r="AO99" s="82">
        <f t="shared" si="25"/>
        <v>0</v>
      </c>
      <c r="AP99" s="82"/>
      <c r="AQ99" s="82"/>
      <c r="AR99" s="82"/>
      <c r="AS99" s="82"/>
      <c r="AT99" s="82"/>
      <c r="AU99" s="82">
        <f t="shared" si="25"/>
        <v>9.3000000000000007</v>
      </c>
      <c r="AV99" s="82"/>
      <c r="AW99" s="82"/>
      <c r="AX99" s="82"/>
      <c r="AY99" s="82"/>
      <c r="AZ99" s="82"/>
      <c r="BA99" s="82"/>
      <c r="BB99" s="82"/>
      <c r="BC99" s="82">
        <f t="shared" si="25"/>
        <v>9.3000000000000007</v>
      </c>
      <c r="BD99" s="82">
        <f t="shared" si="25"/>
        <v>9.3000000000000007</v>
      </c>
      <c r="BE99" s="82">
        <f t="shared" si="25"/>
        <v>7.1999999999999993</v>
      </c>
      <c r="BF99" s="82">
        <f t="shared" si="25"/>
        <v>0</v>
      </c>
    </row>
    <row r="100" spans="1:59" ht="15.75" customHeight="1" x14ac:dyDescent="0.2">
      <c r="A100" s="74" t="s">
        <v>58</v>
      </c>
      <c r="B100" s="75" t="s">
        <v>113</v>
      </c>
      <c r="C100" s="132" t="s">
        <v>114</v>
      </c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2"/>
      <c r="AH100" s="132"/>
      <c r="AI100" s="132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  <c r="AT100" s="132"/>
      <c r="AU100" s="132"/>
      <c r="AV100" s="132"/>
      <c r="AW100" s="132"/>
      <c r="AX100" s="132"/>
      <c r="AY100" s="132"/>
      <c r="AZ100" s="132"/>
      <c r="BA100" s="132"/>
      <c r="BB100" s="132"/>
      <c r="BC100" s="132"/>
      <c r="BD100" s="132"/>
      <c r="BE100" s="132"/>
      <c r="BF100" s="132"/>
    </row>
    <row r="101" spans="1:59" ht="53.25" customHeight="1" x14ac:dyDescent="0.2">
      <c r="A101" s="125" t="s">
        <v>58</v>
      </c>
      <c r="B101" s="126" t="s">
        <v>113</v>
      </c>
      <c r="C101" s="127" t="s">
        <v>58</v>
      </c>
      <c r="D101" s="128" t="s">
        <v>115</v>
      </c>
      <c r="E101" s="129" t="s">
        <v>54</v>
      </c>
      <c r="F101" s="124" t="s">
        <v>57</v>
      </c>
      <c r="G101" s="130" t="s">
        <v>159</v>
      </c>
      <c r="H101" s="45"/>
      <c r="I101" s="45"/>
      <c r="J101" s="45"/>
      <c r="K101" s="45"/>
      <c r="L101" s="45"/>
      <c r="M101" s="25">
        <v>3.9</v>
      </c>
      <c r="N101" s="25"/>
      <c r="O101" s="25"/>
      <c r="P101" s="25"/>
      <c r="Q101" s="25"/>
      <c r="R101" s="25"/>
      <c r="S101" s="25"/>
      <c r="T101" s="25"/>
      <c r="U101" s="25">
        <v>3.9</v>
      </c>
      <c r="V101" s="25">
        <v>3.9</v>
      </c>
      <c r="W101" s="25">
        <v>0</v>
      </c>
      <c r="X101" s="25">
        <v>0</v>
      </c>
      <c r="Y101" s="45"/>
      <c r="Z101" s="45"/>
      <c r="AA101" s="45"/>
      <c r="AB101" s="45"/>
      <c r="AC101" s="45"/>
      <c r="AD101" s="25"/>
      <c r="AE101" s="45"/>
      <c r="AF101" s="45"/>
      <c r="AG101" s="45"/>
      <c r="AH101" s="45"/>
      <c r="AI101" s="45"/>
      <c r="AJ101" s="45"/>
      <c r="AK101" s="45"/>
      <c r="AL101" s="25"/>
      <c r="AM101" s="25"/>
      <c r="AN101" s="25"/>
      <c r="AO101" s="25"/>
      <c r="AP101" s="83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</row>
    <row r="102" spans="1:59" ht="68.25" customHeight="1" x14ac:dyDescent="0.2">
      <c r="A102" s="125" t="s">
        <v>58</v>
      </c>
      <c r="B102" s="126" t="s">
        <v>113</v>
      </c>
      <c r="C102" s="127" t="s">
        <v>59</v>
      </c>
      <c r="D102" s="128" t="s">
        <v>116</v>
      </c>
      <c r="E102" s="129" t="s">
        <v>54</v>
      </c>
      <c r="F102" s="124" t="s">
        <v>57</v>
      </c>
      <c r="G102" s="130" t="s">
        <v>159</v>
      </c>
      <c r="H102" s="46"/>
      <c r="I102" s="46"/>
      <c r="J102" s="46"/>
      <c r="K102" s="46"/>
      <c r="L102" s="46"/>
      <c r="M102" s="47">
        <v>0.2</v>
      </c>
      <c r="N102" s="47"/>
      <c r="O102" s="47"/>
      <c r="P102" s="47"/>
      <c r="Q102" s="47"/>
      <c r="R102" s="47"/>
      <c r="S102" s="47"/>
      <c r="T102" s="47"/>
      <c r="U102" s="47">
        <v>0.2</v>
      </c>
      <c r="V102" s="47">
        <v>0.2</v>
      </c>
      <c r="W102" s="47">
        <v>0.1</v>
      </c>
      <c r="X102" s="47">
        <v>0</v>
      </c>
      <c r="Y102" s="46"/>
      <c r="Z102" s="46"/>
      <c r="AA102" s="46"/>
      <c r="AB102" s="46"/>
      <c r="AC102" s="46"/>
      <c r="AD102" s="47"/>
      <c r="AE102" s="46"/>
      <c r="AF102" s="46"/>
      <c r="AG102" s="46"/>
      <c r="AH102" s="46"/>
      <c r="AI102" s="46"/>
      <c r="AJ102" s="46"/>
      <c r="AK102" s="46"/>
      <c r="AL102" s="25"/>
      <c r="AM102" s="25"/>
      <c r="AN102" s="25"/>
      <c r="AO102" s="25"/>
      <c r="AP102" s="83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</row>
    <row r="103" spans="1:59" ht="14.25" customHeight="1" x14ac:dyDescent="0.2">
      <c r="A103" s="74" t="s">
        <v>58</v>
      </c>
      <c r="B103" s="75" t="s">
        <v>113</v>
      </c>
      <c r="C103" s="151" t="s">
        <v>10</v>
      </c>
      <c r="D103" s="151"/>
      <c r="E103" s="151"/>
      <c r="F103" s="151"/>
      <c r="G103" s="151"/>
      <c r="H103" s="82"/>
      <c r="I103" s="102"/>
      <c r="J103" s="102"/>
      <c r="K103" s="102"/>
      <c r="L103" s="102"/>
      <c r="M103" s="102">
        <f t="shared" ref="M103:X103" si="26">M101+M102</f>
        <v>4.0999999999999996</v>
      </c>
      <c r="N103" s="102"/>
      <c r="O103" s="102"/>
      <c r="P103" s="102"/>
      <c r="Q103" s="102"/>
      <c r="R103" s="102"/>
      <c r="S103" s="102"/>
      <c r="T103" s="102"/>
      <c r="U103" s="102">
        <f t="shared" si="26"/>
        <v>4.0999999999999996</v>
      </c>
      <c r="V103" s="102">
        <f t="shared" si="26"/>
        <v>4.0999999999999996</v>
      </c>
      <c r="W103" s="102">
        <f t="shared" si="26"/>
        <v>0.1</v>
      </c>
      <c r="X103" s="102">
        <f t="shared" si="26"/>
        <v>0</v>
      </c>
      <c r="Y103" s="102"/>
      <c r="Z103" s="102"/>
      <c r="AA103" s="102"/>
      <c r="AB103" s="102"/>
      <c r="AC103" s="102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  <c r="AO103" s="102"/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  <c r="BB103" s="102"/>
      <c r="BC103" s="102"/>
      <c r="BD103" s="102"/>
      <c r="BE103" s="102"/>
      <c r="BF103" s="102"/>
    </row>
    <row r="104" spans="1:59" ht="14.25" customHeight="1" x14ac:dyDescent="0.2">
      <c r="A104" s="98" t="s">
        <v>58</v>
      </c>
      <c r="B104" s="99" t="s">
        <v>160</v>
      </c>
      <c r="C104" s="153" t="s">
        <v>161</v>
      </c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5"/>
    </row>
    <row r="105" spans="1:59" ht="51" x14ac:dyDescent="0.2">
      <c r="A105" s="106" t="s">
        <v>58</v>
      </c>
      <c r="B105" s="107" t="s">
        <v>160</v>
      </c>
      <c r="C105" s="108" t="s">
        <v>58</v>
      </c>
      <c r="D105" s="40" t="s">
        <v>165</v>
      </c>
      <c r="E105" s="103" t="s">
        <v>54</v>
      </c>
      <c r="F105" s="104">
        <v>188718528</v>
      </c>
      <c r="G105" s="105" t="s">
        <v>158</v>
      </c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29"/>
      <c r="Z105" s="29"/>
      <c r="AA105" s="29"/>
      <c r="AB105" s="29"/>
      <c r="AC105" s="29">
        <v>12</v>
      </c>
      <c r="AD105" s="29"/>
      <c r="AE105" s="29"/>
      <c r="AF105" s="29"/>
      <c r="AG105" s="29"/>
      <c r="AH105" s="29"/>
      <c r="AI105" s="29"/>
      <c r="AJ105" s="29"/>
      <c r="AK105" s="29"/>
      <c r="AL105" s="29">
        <v>12</v>
      </c>
      <c r="AM105" s="29">
        <v>12</v>
      </c>
      <c r="AN105" s="29">
        <v>0</v>
      </c>
      <c r="AO105" s="29">
        <v>0</v>
      </c>
      <c r="AP105" s="29"/>
      <c r="AQ105" s="29"/>
      <c r="AR105" s="29"/>
      <c r="AS105" s="29"/>
      <c r="AT105" s="29" t="s">
        <v>171</v>
      </c>
      <c r="AU105" s="29"/>
      <c r="AV105" s="29"/>
      <c r="AW105" s="29"/>
      <c r="AX105" s="29"/>
      <c r="AY105" s="29"/>
      <c r="AZ105" s="29"/>
      <c r="BA105" s="29"/>
      <c r="BB105" s="29"/>
      <c r="BC105" s="29" t="s">
        <v>171</v>
      </c>
      <c r="BD105" s="29" t="s">
        <v>171</v>
      </c>
      <c r="BE105" s="29">
        <v>0</v>
      </c>
      <c r="BF105" s="29">
        <v>0</v>
      </c>
    </row>
    <row r="106" spans="1:59" ht="14.25" customHeight="1" x14ac:dyDescent="0.2">
      <c r="A106" s="106" t="s">
        <v>58</v>
      </c>
      <c r="B106" s="107" t="s">
        <v>160</v>
      </c>
      <c r="C106" s="151" t="s">
        <v>10</v>
      </c>
      <c r="D106" s="151"/>
      <c r="E106" s="151"/>
      <c r="F106" s="151"/>
      <c r="G106" s="151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>
        <f t="shared" ref="AC106:BF106" si="27">AC105</f>
        <v>12</v>
      </c>
      <c r="AD106" s="102"/>
      <c r="AE106" s="102"/>
      <c r="AF106" s="102"/>
      <c r="AG106" s="102"/>
      <c r="AH106" s="102"/>
      <c r="AI106" s="102"/>
      <c r="AJ106" s="102"/>
      <c r="AK106" s="102"/>
      <c r="AL106" s="102">
        <f t="shared" si="27"/>
        <v>12</v>
      </c>
      <c r="AM106" s="102">
        <f t="shared" si="27"/>
        <v>12</v>
      </c>
      <c r="AN106" s="102">
        <f t="shared" si="27"/>
        <v>0</v>
      </c>
      <c r="AO106" s="102">
        <f t="shared" si="27"/>
        <v>0</v>
      </c>
      <c r="AP106" s="110"/>
      <c r="AQ106" s="110"/>
      <c r="AR106" s="110"/>
      <c r="AS106" s="110"/>
      <c r="AT106" s="110" t="str">
        <f t="shared" si="27"/>
        <v>5,6</v>
      </c>
      <c r="AU106" s="110"/>
      <c r="AV106" s="110"/>
      <c r="AW106" s="110"/>
      <c r="AX106" s="110"/>
      <c r="AY106" s="110"/>
      <c r="AZ106" s="110"/>
      <c r="BA106" s="110"/>
      <c r="BB106" s="110"/>
      <c r="BC106" s="110" t="str">
        <f t="shared" si="27"/>
        <v>5,6</v>
      </c>
      <c r="BD106" s="110" t="str">
        <f t="shared" si="27"/>
        <v>5,6</v>
      </c>
      <c r="BE106" s="110">
        <f t="shared" si="27"/>
        <v>0</v>
      </c>
      <c r="BF106" s="110">
        <f t="shared" si="27"/>
        <v>0</v>
      </c>
    </row>
    <row r="107" spans="1:59" ht="15" customHeight="1" x14ac:dyDescent="0.2">
      <c r="A107" s="96" t="s">
        <v>58</v>
      </c>
      <c r="B107" s="152" t="s">
        <v>11</v>
      </c>
      <c r="C107" s="152"/>
      <c r="D107" s="152"/>
      <c r="E107" s="152"/>
      <c r="F107" s="152"/>
      <c r="G107" s="152"/>
      <c r="H107" s="66">
        <f t="shared" ref="H107:AM107" si="28">H24+H31+H36+H42+H49+H54+H59+H65+H70+H74+H78+H81+H86+H89+H92+H99+H103+H106</f>
        <v>4235.6000000000004</v>
      </c>
      <c r="I107" s="66"/>
      <c r="J107" s="66"/>
      <c r="K107" s="66"/>
      <c r="L107" s="66">
        <f t="shared" si="28"/>
        <v>2806.7000000000003</v>
      </c>
      <c r="M107" s="66">
        <f t="shared" si="28"/>
        <v>736.9</v>
      </c>
      <c r="N107" s="66">
        <f t="shared" si="28"/>
        <v>781</v>
      </c>
      <c r="O107" s="66"/>
      <c r="P107" s="66"/>
      <c r="Q107" s="66"/>
      <c r="R107" s="66"/>
      <c r="S107" s="66"/>
      <c r="T107" s="66"/>
      <c r="U107" s="66">
        <f t="shared" si="28"/>
        <v>4324.6000000000013</v>
      </c>
      <c r="V107" s="66">
        <f t="shared" si="28"/>
        <v>4324.6000000000013</v>
      </c>
      <c r="W107" s="66">
        <f t="shared" si="28"/>
        <v>211.79999999999998</v>
      </c>
      <c r="X107" s="66">
        <f t="shared" si="28"/>
        <v>0</v>
      </c>
      <c r="Y107" s="66">
        <f t="shared" si="28"/>
        <v>4201</v>
      </c>
      <c r="Z107" s="66"/>
      <c r="AA107" s="66"/>
      <c r="AB107" s="66"/>
      <c r="AC107" s="66">
        <f t="shared" si="28"/>
        <v>2818.7000000000003</v>
      </c>
      <c r="AD107" s="66">
        <f t="shared" si="28"/>
        <v>761.8</v>
      </c>
      <c r="AE107" s="66">
        <f t="shared" si="28"/>
        <v>781</v>
      </c>
      <c r="AF107" s="66"/>
      <c r="AG107" s="66"/>
      <c r="AH107" s="66"/>
      <c r="AI107" s="66"/>
      <c r="AJ107" s="66"/>
      <c r="AK107" s="66"/>
      <c r="AL107" s="66">
        <f t="shared" si="28"/>
        <v>4361.5000000000009</v>
      </c>
      <c r="AM107" s="66">
        <f t="shared" si="28"/>
        <v>4361.5000000000009</v>
      </c>
      <c r="AN107" s="66">
        <f t="shared" ref="AN107:BF107" si="29">AN24+AN31+AN36+AN42+AN49+AN54+AN59+AN65+AN70+AN74+AN78+AN81+AN86+AN89+AN92+AN99+AN103+AN106</f>
        <v>211.2</v>
      </c>
      <c r="AO107" s="66">
        <f t="shared" si="29"/>
        <v>0</v>
      </c>
      <c r="AP107" s="66">
        <f t="shared" si="29"/>
        <v>4176.6000000000004</v>
      </c>
      <c r="AQ107" s="66"/>
      <c r="AR107" s="66"/>
      <c r="AS107" s="66"/>
      <c r="AT107" s="66">
        <f t="shared" si="29"/>
        <v>866.8</v>
      </c>
      <c r="AU107" s="66">
        <f t="shared" si="29"/>
        <v>667.1</v>
      </c>
      <c r="AV107" s="66">
        <f t="shared" si="29"/>
        <v>781</v>
      </c>
      <c r="AW107" s="66"/>
      <c r="AX107" s="66"/>
      <c r="AY107" s="66"/>
      <c r="AZ107" s="66"/>
      <c r="BA107" s="66"/>
      <c r="BB107" s="66"/>
      <c r="BC107" s="66">
        <f t="shared" si="29"/>
        <v>2314.9000000000005</v>
      </c>
      <c r="BD107" s="66">
        <f t="shared" si="29"/>
        <v>2314.9000000000005</v>
      </c>
      <c r="BE107" s="66">
        <f t="shared" si="29"/>
        <v>193</v>
      </c>
      <c r="BF107" s="66">
        <f t="shared" si="29"/>
        <v>0</v>
      </c>
      <c r="BG107" s="22"/>
    </row>
    <row r="108" spans="1:59" s="49" customFormat="1" ht="15" customHeight="1" x14ac:dyDescent="0.2">
      <c r="A108" s="23" t="s">
        <v>59</v>
      </c>
      <c r="B108" s="131" t="s">
        <v>117</v>
      </c>
      <c r="C108" s="131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1"/>
      <c r="AZ108" s="131"/>
      <c r="BA108" s="131"/>
      <c r="BB108" s="131"/>
      <c r="BC108" s="131"/>
      <c r="BD108" s="131"/>
      <c r="BE108" s="131"/>
      <c r="BF108" s="131"/>
    </row>
    <row r="109" spans="1:59" s="49" customFormat="1" ht="15.75" customHeight="1" x14ac:dyDescent="0.2">
      <c r="A109" s="74" t="s">
        <v>59</v>
      </c>
      <c r="B109" s="75" t="s">
        <v>58</v>
      </c>
      <c r="C109" s="132" t="s">
        <v>118</v>
      </c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/>
      <c r="AC109" s="132"/>
      <c r="AD109" s="132"/>
      <c r="AE109" s="132"/>
      <c r="AF109" s="132"/>
      <c r="AG109" s="132"/>
      <c r="AH109" s="132"/>
      <c r="AI109" s="132"/>
      <c r="AJ109" s="132"/>
      <c r="AK109" s="132"/>
      <c r="AL109" s="132"/>
      <c r="AM109" s="132"/>
      <c r="AN109" s="132"/>
      <c r="AO109" s="132"/>
      <c r="AP109" s="132"/>
      <c r="AQ109" s="132"/>
      <c r="AR109" s="132"/>
      <c r="AS109" s="132"/>
      <c r="AT109" s="132"/>
      <c r="AU109" s="132"/>
      <c r="AV109" s="132"/>
      <c r="AW109" s="132"/>
      <c r="AX109" s="132"/>
      <c r="AY109" s="132"/>
      <c r="AZ109" s="132"/>
      <c r="BA109" s="132"/>
      <c r="BB109" s="132"/>
      <c r="BC109" s="132"/>
      <c r="BD109" s="132"/>
      <c r="BE109" s="132"/>
      <c r="BF109" s="132"/>
    </row>
    <row r="110" spans="1:59" s="49" customFormat="1" ht="45.75" x14ac:dyDescent="0.2">
      <c r="A110" s="74" t="s">
        <v>59</v>
      </c>
      <c r="B110" s="75" t="s">
        <v>58</v>
      </c>
      <c r="C110" s="38" t="s">
        <v>58</v>
      </c>
      <c r="D110" s="50" t="s">
        <v>119</v>
      </c>
      <c r="E110" s="78" t="s">
        <v>72</v>
      </c>
      <c r="F110" s="79" t="s">
        <v>57</v>
      </c>
      <c r="G110" s="80" t="s">
        <v>166</v>
      </c>
      <c r="H110" s="26"/>
      <c r="I110" s="26"/>
      <c r="J110" s="26"/>
      <c r="K110" s="26"/>
      <c r="L110" s="26">
        <v>12</v>
      </c>
      <c r="M110" s="26"/>
      <c r="N110" s="26"/>
      <c r="O110" s="26"/>
      <c r="P110" s="26"/>
      <c r="Q110" s="26"/>
      <c r="R110" s="26"/>
      <c r="S110" s="26"/>
      <c r="T110" s="51"/>
      <c r="U110" s="26">
        <v>12</v>
      </c>
      <c r="V110" s="26">
        <v>12</v>
      </c>
      <c r="W110" s="26">
        <v>0</v>
      </c>
      <c r="X110" s="25">
        <v>0</v>
      </c>
      <c r="Y110" s="25"/>
      <c r="Z110" s="25"/>
      <c r="AA110" s="25"/>
      <c r="AB110" s="26"/>
      <c r="AC110" s="25">
        <v>12</v>
      </c>
      <c r="AD110" s="25"/>
      <c r="AE110" s="26"/>
      <c r="AF110" s="51"/>
      <c r="AG110" s="26"/>
      <c r="AH110" s="26"/>
      <c r="AI110" s="26"/>
      <c r="AJ110" s="51"/>
      <c r="AK110" s="51"/>
      <c r="AL110" s="26">
        <v>12</v>
      </c>
      <c r="AM110" s="26">
        <v>12</v>
      </c>
      <c r="AN110" s="26">
        <v>0</v>
      </c>
      <c r="AO110" s="25">
        <v>0</v>
      </c>
      <c r="AP110" s="118"/>
      <c r="AQ110" s="118"/>
      <c r="AR110" s="29"/>
      <c r="AS110" s="119"/>
      <c r="AT110" s="72">
        <v>12</v>
      </c>
      <c r="AU110" s="29"/>
      <c r="AV110" s="118"/>
      <c r="AW110" s="29"/>
      <c r="AX110" s="29"/>
      <c r="AY110" s="29"/>
      <c r="AZ110" s="118"/>
      <c r="BA110" s="118"/>
      <c r="BB110" s="118"/>
      <c r="BC110" s="29">
        <v>12</v>
      </c>
      <c r="BD110" s="29">
        <v>12</v>
      </c>
      <c r="BE110" s="29">
        <v>0</v>
      </c>
      <c r="BF110" s="29">
        <v>0</v>
      </c>
    </row>
    <row r="111" spans="1:59" s="53" customFormat="1" ht="20.25" customHeight="1" x14ac:dyDescent="0.2">
      <c r="A111" s="74" t="s">
        <v>59</v>
      </c>
      <c r="B111" s="75" t="s">
        <v>58</v>
      </c>
      <c r="C111" s="150" t="s">
        <v>120</v>
      </c>
      <c r="D111" s="150"/>
      <c r="E111" s="150"/>
      <c r="F111" s="150"/>
      <c r="G111" s="150"/>
      <c r="H111" s="52"/>
      <c r="I111" s="52"/>
      <c r="J111" s="52"/>
      <c r="K111" s="52"/>
      <c r="L111" s="52">
        <f t="shared" ref="L111:BF111" si="30">L110</f>
        <v>12</v>
      </c>
      <c r="M111" s="52"/>
      <c r="N111" s="52"/>
      <c r="O111" s="52"/>
      <c r="P111" s="52"/>
      <c r="Q111" s="52"/>
      <c r="R111" s="52"/>
      <c r="S111" s="52"/>
      <c r="T111" s="52"/>
      <c r="U111" s="52">
        <f>V110</f>
        <v>12</v>
      </c>
      <c r="V111" s="52">
        <v>12</v>
      </c>
      <c r="W111" s="52">
        <f t="shared" ref="W111:X111" si="31">X110</f>
        <v>0</v>
      </c>
      <c r="X111" s="52">
        <f t="shared" si="31"/>
        <v>0</v>
      </c>
      <c r="Y111" s="52"/>
      <c r="Z111" s="52"/>
      <c r="AA111" s="52"/>
      <c r="AB111" s="52"/>
      <c r="AC111" s="52">
        <f t="shared" si="30"/>
        <v>12</v>
      </c>
      <c r="AD111" s="52"/>
      <c r="AE111" s="52"/>
      <c r="AF111" s="52"/>
      <c r="AG111" s="52"/>
      <c r="AH111" s="52"/>
      <c r="AI111" s="52"/>
      <c r="AJ111" s="52"/>
      <c r="AK111" s="52"/>
      <c r="AL111" s="52">
        <f t="shared" si="30"/>
        <v>12</v>
      </c>
      <c r="AM111" s="52">
        <f t="shared" si="30"/>
        <v>12</v>
      </c>
      <c r="AN111" s="52">
        <f t="shared" si="30"/>
        <v>0</v>
      </c>
      <c r="AO111" s="52">
        <f t="shared" si="30"/>
        <v>0</v>
      </c>
      <c r="AP111" s="52"/>
      <c r="AQ111" s="52"/>
      <c r="AR111" s="52"/>
      <c r="AS111" s="52"/>
      <c r="AT111" s="52">
        <f t="shared" si="30"/>
        <v>12</v>
      </c>
      <c r="AU111" s="52"/>
      <c r="AV111" s="52"/>
      <c r="AW111" s="52"/>
      <c r="AX111" s="52"/>
      <c r="AY111" s="52"/>
      <c r="AZ111" s="52"/>
      <c r="BA111" s="52"/>
      <c r="BB111" s="52"/>
      <c r="BC111" s="52">
        <f t="shared" si="30"/>
        <v>12</v>
      </c>
      <c r="BD111" s="52">
        <f t="shared" si="30"/>
        <v>12</v>
      </c>
      <c r="BE111" s="52">
        <f t="shared" si="30"/>
        <v>0</v>
      </c>
      <c r="BF111" s="52">
        <f t="shared" si="30"/>
        <v>0</v>
      </c>
    </row>
    <row r="112" spans="1:59" s="49" customFormat="1" ht="15.75" customHeight="1" x14ac:dyDescent="0.2">
      <c r="A112" s="74" t="s">
        <v>59</v>
      </c>
      <c r="B112" s="75" t="s">
        <v>59</v>
      </c>
      <c r="C112" s="132" t="s">
        <v>121</v>
      </c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/>
      <c r="AC112" s="132"/>
      <c r="AD112" s="132"/>
      <c r="AE112" s="132"/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/>
      <c r="AS112" s="132"/>
      <c r="AT112" s="132"/>
      <c r="AU112" s="132"/>
      <c r="AV112" s="132"/>
      <c r="AW112" s="132"/>
      <c r="AX112" s="132"/>
      <c r="AY112" s="132"/>
      <c r="AZ112" s="132"/>
      <c r="BA112" s="132"/>
      <c r="BB112" s="132"/>
      <c r="BC112" s="132"/>
      <c r="BD112" s="132"/>
      <c r="BE112" s="132"/>
      <c r="BF112" s="132"/>
    </row>
    <row r="113" spans="1:253" s="49" customFormat="1" ht="45.75" x14ac:dyDescent="0.2">
      <c r="A113" s="74" t="s">
        <v>59</v>
      </c>
      <c r="B113" s="75" t="s">
        <v>59</v>
      </c>
      <c r="C113" s="76" t="s">
        <v>58</v>
      </c>
      <c r="D113" s="77" t="s">
        <v>122</v>
      </c>
      <c r="E113" s="78" t="s">
        <v>72</v>
      </c>
      <c r="F113" s="79" t="s">
        <v>57</v>
      </c>
      <c r="G113" s="80" t="s">
        <v>166</v>
      </c>
      <c r="H113" s="26"/>
      <c r="I113" s="26"/>
      <c r="J113" s="26"/>
      <c r="K113" s="26"/>
      <c r="L113" s="26">
        <v>5.8</v>
      </c>
      <c r="M113" s="26"/>
      <c r="N113" s="51"/>
      <c r="O113" s="26">
        <v>8.6</v>
      </c>
      <c r="P113" s="26"/>
      <c r="Q113" s="26"/>
      <c r="R113" s="26"/>
      <c r="S113" s="26"/>
      <c r="T113" s="51"/>
      <c r="U113" s="47">
        <v>14.4</v>
      </c>
      <c r="V113" s="72">
        <f>U113</f>
        <v>14.4</v>
      </c>
      <c r="W113" s="72">
        <v>0</v>
      </c>
      <c r="X113" s="25">
        <v>0</v>
      </c>
      <c r="Y113" s="26"/>
      <c r="Z113" s="26"/>
      <c r="AA113" s="26"/>
      <c r="AB113" s="51"/>
      <c r="AC113" s="26">
        <v>5.8</v>
      </c>
      <c r="AD113" s="51"/>
      <c r="AE113" s="26"/>
      <c r="AF113" s="26">
        <v>8.6</v>
      </c>
      <c r="AG113" s="26"/>
      <c r="AH113" s="26"/>
      <c r="AI113" s="26"/>
      <c r="AJ113" s="51"/>
      <c r="AK113" s="51"/>
      <c r="AL113" s="47">
        <f>AC113+AF113</f>
        <v>14.399999999999999</v>
      </c>
      <c r="AM113" s="72">
        <f>AC113+AF113</f>
        <v>14.399999999999999</v>
      </c>
      <c r="AN113" s="72">
        <v>0</v>
      </c>
      <c r="AO113" s="25">
        <v>0</v>
      </c>
      <c r="AP113" s="26"/>
      <c r="AQ113" s="29"/>
      <c r="AR113" s="118"/>
      <c r="AS113" s="118"/>
      <c r="AT113" s="29">
        <v>5.7</v>
      </c>
      <c r="AU113" s="29"/>
      <c r="AV113" s="118"/>
      <c r="AW113" s="29">
        <v>8.6</v>
      </c>
      <c r="AX113" s="29"/>
      <c r="AY113" s="29"/>
      <c r="AZ113" s="118"/>
      <c r="BA113" s="118"/>
      <c r="BB113" s="118"/>
      <c r="BC113" s="72">
        <f>AT113+AW113</f>
        <v>14.3</v>
      </c>
      <c r="BD113" s="72">
        <f>BC113</f>
        <v>14.3</v>
      </c>
      <c r="BE113" s="72">
        <v>0</v>
      </c>
      <c r="BF113" s="29">
        <v>0</v>
      </c>
    </row>
    <row r="114" spans="1:253" s="53" customFormat="1" ht="20.25" customHeight="1" x14ac:dyDescent="0.2">
      <c r="A114" s="74" t="s">
        <v>59</v>
      </c>
      <c r="B114" s="75" t="s">
        <v>59</v>
      </c>
      <c r="C114" s="150" t="s">
        <v>120</v>
      </c>
      <c r="D114" s="150"/>
      <c r="E114" s="150"/>
      <c r="F114" s="150"/>
      <c r="G114" s="150"/>
      <c r="H114" s="52"/>
      <c r="I114" s="52"/>
      <c r="J114" s="52"/>
      <c r="K114" s="52"/>
      <c r="L114" s="52">
        <f t="shared" ref="L114:BF114" si="32">L113</f>
        <v>5.8</v>
      </c>
      <c r="M114" s="52"/>
      <c r="N114" s="52"/>
      <c r="O114" s="52">
        <f t="shared" si="32"/>
        <v>8.6</v>
      </c>
      <c r="P114" s="52"/>
      <c r="Q114" s="52"/>
      <c r="R114" s="52"/>
      <c r="S114" s="52"/>
      <c r="T114" s="52"/>
      <c r="U114" s="52">
        <f t="shared" si="32"/>
        <v>14.4</v>
      </c>
      <c r="V114" s="52">
        <f t="shared" si="32"/>
        <v>14.4</v>
      </c>
      <c r="W114" s="52">
        <f t="shared" si="32"/>
        <v>0</v>
      </c>
      <c r="X114" s="52">
        <f t="shared" si="32"/>
        <v>0</v>
      </c>
      <c r="Y114" s="52"/>
      <c r="Z114" s="52"/>
      <c r="AA114" s="52"/>
      <c r="AB114" s="52"/>
      <c r="AC114" s="52">
        <f t="shared" si="32"/>
        <v>5.8</v>
      </c>
      <c r="AD114" s="52"/>
      <c r="AE114" s="52"/>
      <c r="AF114" s="52">
        <f t="shared" si="32"/>
        <v>8.6</v>
      </c>
      <c r="AG114" s="52"/>
      <c r="AH114" s="52"/>
      <c r="AI114" s="52"/>
      <c r="AJ114" s="52"/>
      <c r="AK114" s="52"/>
      <c r="AL114" s="52">
        <f t="shared" si="32"/>
        <v>14.399999999999999</v>
      </c>
      <c r="AM114" s="52">
        <f t="shared" si="32"/>
        <v>14.399999999999999</v>
      </c>
      <c r="AN114" s="52">
        <f t="shared" si="32"/>
        <v>0</v>
      </c>
      <c r="AO114" s="52">
        <f t="shared" si="32"/>
        <v>0</v>
      </c>
      <c r="AP114" s="52"/>
      <c r="AQ114" s="52"/>
      <c r="AR114" s="52"/>
      <c r="AS114" s="52"/>
      <c r="AT114" s="52">
        <f t="shared" si="32"/>
        <v>5.7</v>
      </c>
      <c r="AU114" s="52"/>
      <c r="AV114" s="52"/>
      <c r="AW114" s="52">
        <f t="shared" si="32"/>
        <v>8.6</v>
      </c>
      <c r="AX114" s="52"/>
      <c r="AY114" s="52"/>
      <c r="AZ114" s="52"/>
      <c r="BA114" s="52"/>
      <c r="BB114" s="52"/>
      <c r="BC114" s="52">
        <f t="shared" si="32"/>
        <v>14.3</v>
      </c>
      <c r="BD114" s="52">
        <f t="shared" si="32"/>
        <v>14.3</v>
      </c>
      <c r="BE114" s="52">
        <f t="shared" si="32"/>
        <v>0</v>
      </c>
      <c r="BF114" s="52">
        <f t="shared" si="32"/>
        <v>0</v>
      </c>
    </row>
    <row r="115" spans="1:253" s="49" customFormat="1" ht="15.75" customHeight="1" x14ac:dyDescent="0.2">
      <c r="A115" s="74" t="s">
        <v>59</v>
      </c>
      <c r="B115" s="75" t="s">
        <v>60</v>
      </c>
      <c r="C115" s="132" t="s">
        <v>123</v>
      </c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2"/>
      <c r="AG115" s="132"/>
      <c r="AH115" s="132"/>
      <c r="AI115" s="132"/>
      <c r="AJ115" s="132"/>
      <c r="AK115" s="132"/>
      <c r="AL115" s="132"/>
      <c r="AM115" s="132"/>
      <c r="AN115" s="132"/>
      <c r="AO115" s="132"/>
      <c r="AP115" s="132"/>
      <c r="AQ115" s="132"/>
      <c r="AR115" s="132"/>
      <c r="AS115" s="132"/>
      <c r="AT115" s="132"/>
      <c r="AU115" s="132"/>
      <c r="AV115" s="132"/>
      <c r="AW115" s="132"/>
      <c r="AX115" s="132"/>
      <c r="AY115" s="132"/>
      <c r="AZ115" s="132"/>
      <c r="BA115" s="132"/>
      <c r="BB115" s="132"/>
      <c r="BC115" s="132"/>
      <c r="BD115" s="132"/>
      <c r="BE115" s="132"/>
      <c r="BF115" s="132"/>
    </row>
    <row r="116" spans="1:253" s="49" customFormat="1" ht="48.75" customHeight="1" x14ac:dyDescent="0.2">
      <c r="A116" s="74" t="s">
        <v>59</v>
      </c>
      <c r="B116" s="75" t="s">
        <v>60</v>
      </c>
      <c r="C116" s="76" t="s">
        <v>58</v>
      </c>
      <c r="D116" s="77" t="s">
        <v>124</v>
      </c>
      <c r="E116" s="78" t="s">
        <v>72</v>
      </c>
      <c r="F116" s="79" t="s">
        <v>57</v>
      </c>
      <c r="G116" s="80" t="s">
        <v>166</v>
      </c>
      <c r="H116" s="26"/>
      <c r="I116" s="26"/>
      <c r="J116" s="26"/>
      <c r="K116" s="26"/>
      <c r="L116" s="26">
        <v>1.5</v>
      </c>
      <c r="M116" s="26"/>
      <c r="N116" s="26"/>
      <c r="O116" s="26"/>
      <c r="P116" s="26"/>
      <c r="Q116" s="26"/>
      <c r="R116" s="26"/>
      <c r="S116" s="26"/>
      <c r="T116" s="51"/>
      <c r="U116" s="47">
        <v>1.5</v>
      </c>
      <c r="V116" s="72">
        <v>1.5</v>
      </c>
      <c r="W116" s="72">
        <v>0</v>
      </c>
      <c r="X116" s="25">
        <v>0</v>
      </c>
      <c r="Y116" s="47"/>
      <c r="Z116" s="47"/>
      <c r="AA116" s="47"/>
      <c r="AB116" s="51"/>
      <c r="AC116" s="26">
        <v>1.5</v>
      </c>
      <c r="AD116" s="47"/>
      <c r="AE116" s="47"/>
      <c r="AF116" s="51"/>
      <c r="AG116" s="26"/>
      <c r="AH116" s="26"/>
      <c r="AI116" s="26"/>
      <c r="AJ116" s="51"/>
      <c r="AK116" s="51"/>
      <c r="AL116" s="47">
        <v>1.5</v>
      </c>
      <c r="AM116" s="72">
        <v>1.5</v>
      </c>
      <c r="AN116" s="72">
        <v>0</v>
      </c>
      <c r="AO116" s="25">
        <v>0</v>
      </c>
      <c r="AP116" s="118"/>
      <c r="AQ116" s="118"/>
      <c r="AR116" s="118"/>
      <c r="AS116" s="119"/>
      <c r="AT116" s="29">
        <v>1.5</v>
      </c>
      <c r="AU116" s="119"/>
      <c r="AV116" s="118"/>
      <c r="AW116" s="29"/>
      <c r="AX116" s="29"/>
      <c r="AY116" s="29"/>
      <c r="AZ116" s="118"/>
      <c r="BA116" s="118"/>
      <c r="BB116" s="118"/>
      <c r="BC116" s="72">
        <v>1.5</v>
      </c>
      <c r="BD116" s="72">
        <v>1.5</v>
      </c>
      <c r="BE116" s="72">
        <v>0</v>
      </c>
      <c r="BF116" s="29">
        <v>0</v>
      </c>
    </row>
    <row r="117" spans="1:253" s="53" customFormat="1" ht="20.25" customHeight="1" x14ac:dyDescent="0.2">
      <c r="A117" s="74" t="s">
        <v>59</v>
      </c>
      <c r="B117" s="75" t="s">
        <v>60</v>
      </c>
      <c r="C117" s="150" t="s">
        <v>120</v>
      </c>
      <c r="D117" s="150"/>
      <c r="E117" s="150"/>
      <c r="F117" s="150"/>
      <c r="G117" s="150"/>
      <c r="H117" s="52"/>
      <c r="I117" s="52"/>
      <c r="J117" s="52"/>
      <c r="K117" s="52"/>
      <c r="L117" s="52">
        <f t="shared" ref="L117:BF117" si="33">L116</f>
        <v>1.5</v>
      </c>
      <c r="M117" s="52"/>
      <c r="N117" s="52"/>
      <c r="O117" s="52"/>
      <c r="P117" s="52"/>
      <c r="Q117" s="52"/>
      <c r="R117" s="52"/>
      <c r="S117" s="52"/>
      <c r="T117" s="52"/>
      <c r="U117" s="52">
        <f t="shared" si="33"/>
        <v>1.5</v>
      </c>
      <c r="V117" s="52">
        <f t="shared" si="33"/>
        <v>1.5</v>
      </c>
      <c r="W117" s="52">
        <f t="shared" si="33"/>
        <v>0</v>
      </c>
      <c r="X117" s="52">
        <f t="shared" si="33"/>
        <v>0</v>
      </c>
      <c r="Y117" s="52"/>
      <c r="Z117" s="52"/>
      <c r="AA117" s="52"/>
      <c r="AB117" s="52"/>
      <c r="AC117" s="52">
        <f t="shared" si="33"/>
        <v>1.5</v>
      </c>
      <c r="AD117" s="52"/>
      <c r="AE117" s="52"/>
      <c r="AF117" s="52"/>
      <c r="AG117" s="52"/>
      <c r="AH117" s="52"/>
      <c r="AI117" s="52"/>
      <c r="AJ117" s="52"/>
      <c r="AK117" s="52"/>
      <c r="AL117" s="52">
        <f t="shared" si="33"/>
        <v>1.5</v>
      </c>
      <c r="AM117" s="52">
        <f t="shared" si="33"/>
        <v>1.5</v>
      </c>
      <c r="AN117" s="52">
        <f t="shared" si="33"/>
        <v>0</v>
      </c>
      <c r="AO117" s="52">
        <f t="shared" si="33"/>
        <v>0</v>
      </c>
      <c r="AP117" s="52"/>
      <c r="AQ117" s="52"/>
      <c r="AR117" s="52"/>
      <c r="AS117" s="52"/>
      <c r="AT117" s="52">
        <f t="shared" si="33"/>
        <v>1.5</v>
      </c>
      <c r="AU117" s="52"/>
      <c r="AV117" s="52"/>
      <c r="AW117" s="52"/>
      <c r="AX117" s="52"/>
      <c r="AY117" s="52"/>
      <c r="AZ117" s="52"/>
      <c r="BA117" s="52"/>
      <c r="BB117" s="52"/>
      <c r="BC117" s="52">
        <f t="shared" si="33"/>
        <v>1.5</v>
      </c>
      <c r="BD117" s="52">
        <f t="shared" si="33"/>
        <v>1.5</v>
      </c>
      <c r="BE117" s="52">
        <f t="shared" si="33"/>
        <v>0</v>
      </c>
      <c r="BF117" s="52">
        <f t="shared" si="33"/>
        <v>0</v>
      </c>
    </row>
    <row r="118" spans="1:253" s="49" customFormat="1" ht="15.75" customHeight="1" x14ac:dyDescent="0.2">
      <c r="A118" s="74" t="s">
        <v>59</v>
      </c>
      <c r="B118" s="75" t="s">
        <v>64</v>
      </c>
      <c r="C118" s="132" t="s">
        <v>125</v>
      </c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/>
      <c r="Y118" s="132"/>
      <c r="Z118" s="132"/>
      <c r="AA118" s="132"/>
      <c r="AB118" s="132"/>
      <c r="AC118" s="132"/>
      <c r="AD118" s="132"/>
      <c r="AE118" s="132"/>
      <c r="AF118" s="132"/>
      <c r="AG118" s="132"/>
      <c r="AH118" s="132"/>
      <c r="AI118" s="132"/>
      <c r="AJ118" s="132"/>
      <c r="AK118" s="132"/>
      <c r="AL118" s="132"/>
      <c r="AM118" s="132"/>
      <c r="AN118" s="132"/>
      <c r="AO118" s="132"/>
      <c r="AP118" s="132"/>
      <c r="AQ118" s="132"/>
      <c r="AR118" s="132"/>
      <c r="AS118" s="132"/>
      <c r="AT118" s="132"/>
      <c r="AU118" s="132"/>
      <c r="AV118" s="132"/>
      <c r="AW118" s="132"/>
      <c r="AX118" s="132"/>
      <c r="AY118" s="132"/>
      <c r="AZ118" s="132"/>
      <c r="BA118" s="132"/>
      <c r="BB118" s="132"/>
      <c r="BC118" s="132"/>
      <c r="BD118" s="132"/>
      <c r="BE118" s="132"/>
      <c r="BF118" s="132"/>
    </row>
    <row r="119" spans="1:253" s="49" customFormat="1" ht="45.75" x14ac:dyDescent="0.2">
      <c r="A119" s="74" t="s">
        <v>59</v>
      </c>
      <c r="B119" s="75" t="s">
        <v>64</v>
      </c>
      <c r="C119" s="76" t="s">
        <v>58</v>
      </c>
      <c r="D119" s="77" t="s">
        <v>126</v>
      </c>
      <c r="E119" s="78" t="s">
        <v>72</v>
      </c>
      <c r="F119" s="79" t="s">
        <v>57</v>
      </c>
      <c r="G119" s="80" t="s">
        <v>166</v>
      </c>
      <c r="H119" s="26"/>
      <c r="I119" s="26"/>
      <c r="J119" s="26"/>
      <c r="K119" s="26"/>
      <c r="L119" s="26">
        <v>2.9</v>
      </c>
      <c r="M119" s="26"/>
      <c r="N119" s="26"/>
      <c r="O119" s="26"/>
      <c r="P119" s="26"/>
      <c r="Q119" s="26"/>
      <c r="R119" s="26"/>
      <c r="S119" s="26"/>
      <c r="T119" s="51"/>
      <c r="U119" s="47">
        <v>2.8961999999999999</v>
      </c>
      <c r="V119" s="72">
        <v>2.8961999999999999</v>
      </c>
      <c r="W119" s="72">
        <v>0</v>
      </c>
      <c r="X119" s="25">
        <v>0</v>
      </c>
      <c r="Y119" s="47"/>
      <c r="Z119" s="47"/>
      <c r="AA119" s="47"/>
      <c r="AB119" s="51"/>
      <c r="AC119" s="26">
        <v>2.9</v>
      </c>
      <c r="AD119" s="26"/>
      <c r="AE119" s="26"/>
      <c r="AF119" s="26"/>
      <c r="AG119" s="26"/>
      <c r="AH119" s="26"/>
      <c r="AI119" s="26"/>
      <c r="AJ119" s="26"/>
      <c r="AK119" s="51"/>
      <c r="AL119" s="47">
        <v>2.9</v>
      </c>
      <c r="AM119" s="72">
        <v>2.9</v>
      </c>
      <c r="AN119" s="72">
        <v>0</v>
      </c>
      <c r="AO119" s="25">
        <v>0</v>
      </c>
      <c r="AP119" s="72"/>
      <c r="AQ119" s="29"/>
      <c r="AR119" s="118"/>
      <c r="AS119" s="118"/>
      <c r="AT119" s="29">
        <v>2.2999999999999998</v>
      </c>
      <c r="AU119" s="29"/>
      <c r="AV119" s="29"/>
      <c r="AW119" s="29"/>
      <c r="AX119" s="29"/>
      <c r="AY119" s="29"/>
      <c r="AZ119" s="72"/>
      <c r="BA119" s="120"/>
      <c r="BB119" s="118"/>
      <c r="BC119" s="72">
        <v>2.2999999999999998</v>
      </c>
      <c r="BD119" s="72">
        <v>2.2999999999999998</v>
      </c>
      <c r="BE119" s="29">
        <v>0</v>
      </c>
      <c r="BF119" s="29">
        <v>0</v>
      </c>
    </row>
    <row r="120" spans="1:253" s="53" customFormat="1" ht="20.25" customHeight="1" x14ac:dyDescent="0.2">
      <c r="A120" s="74" t="s">
        <v>59</v>
      </c>
      <c r="B120" s="75" t="s">
        <v>64</v>
      </c>
      <c r="C120" s="150" t="s">
        <v>120</v>
      </c>
      <c r="D120" s="150"/>
      <c r="E120" s="150"/>
      <c r="F120" s="150"/>
      <c r="G120" s="150"/>
      <c r="H120" s="52"/>
      <c r="I120" s="52"/>
      <c r="J120" s="52"/>
      <c r="K120" s="52"/>
      <c r="L120" s="52">
        <f t="shared" ref="L120:BF120" si="34">L119</f>
        <v>2.9</v>
      </c>
      <c r="M120" s="52"/>
      <c r="N120" s="52"/>
      <c r="O120" s="52"/>
      <c r="P120" s="52"/>
      <c r="Q120" s="52"/>
      <c r="R120" s="52"/>
      <c r="S120" s="52"/>
      <c r="T120" s="52"/>
      <c r="U120" s="52">
        <f t="shared" si="34"/>
        <v>2.8961999999999999</v>
      </c>
      <c r="V120" s="52">
        <f t="shared" si="34"/>
        <v>2.8961999999999999</v>
      </c>
      <c r="W120" s="52">
        <f t="shared" si="34"/>
        <v>0</v>
      </c>
      <c r="X120" s="52">
        <f t="shared" si="34"/>
        <v>0</v>
      </c>
      <c r="Y120" s="52"/>
      <c r="Z120" s="52"/>
      <c r="AA120" s="52"/>
      <c r="AB120" s="52"/>
      <c r="AC120" s="52">
        <f t="shared" si="34"/>
        <v>2.9</v>
      </c>
      <c r="AD120" s="52"/>
      <c r="AE120" s="52"/>
      <c r="AF120" s="52"/>
      <c r="AG120" s="52"/>
      <c r="AH120" s="52"/>
      <c r="AI120" s="52"/>
      <c r="AJ120" s="52"/>
      <c r="AK120" s="52"/>
      <c r="AL120" s="52">
        <f t="shared" si="34"/>
        <v>2.9</v>
      </c>
      <c r="AM120" s="52">
        <f t="shared" si="34"/>
        <v>2.9</v>
      </c>
      <c r="AN120" s="52">
        <f t="shared" si="34"/>
        <v>0</v>
      </c>
      <c r="AO120" s="52">
        <f t="shared" si="34"/>
        <v>0</v>
      </c>
      <c r="AP120" s="52"/>
      <c r="AQ120" s="52"/>
      <c r="AR120" s="52"/>
      <c r="AS120" s="52"/>
      <c r="AT120" s="52">
        <f t="shared" si="34"/>
        <v>2.2999999999999998</v>
      </c>
      <c r="AU120" s="52"/>
      <c r="AV120" s="52"/>
      <c r="AW120" s="52"/>
      <c r="AX120" s="52"/>
      <c r="AY120" s="52"/>
      <c r="AZ120" s="52"/>
      <c r="BA120" s="52"/>
      <c r="BB120" s="52"/>
      <c r="BC120" s="52">
        <f t="shared" si="34"/>
        <v>2.2999999999999998</v>
      </c>
      <c r="BD120" s="52">
        <f t="shared" si="34"/>
        <v>2.2999999999999998</v>
      </c>
      <c r="BE120" s="52">
        <f t="shared" si="34"/>
        <v>0</v>
      </c>
      <c r="BF120" s="52">
        <f t="shared" si="34"/>
        <v>0</v>
      </c>
    </row>
    <row r="121" spans="1:253" s="49" customFormat="1" ht="15.75" customHeight="1" x14ac:dyDescent="0.2">
      <c r="A121" s="74" t="s">
        <v>59</v>
      </c>
      <c r="B121" s="75" t="s">
        <v>71</v>
      </c>
      <c r="C121" s="132" t="s">
        <v>127</v>
      </c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32"/>
      <c r="AC121" s="132"/>
      <c r="AD121" s="132"/>
      <c r="AE121" s="132"/>
      <c r="AF121" s="132"/>
      <c r="AG121" s="132"/>
      <c r="AH121" s="132"/>
      <c r="AI121" s="132"/>
      <c r="AJ121" s="132"/>
      <c r="AK121" s="132"/>
      <c r="AL121" s="132"/>
      <c r="AM121" s="132"/>
      <c r="AN121" s="132"/>
      <c r="AO121" s="132"/>
      <c r="AP121" s="132"/>
      <c r="AQ121" s="132"/>
      <c r="AR121" s="132"/>
      <c r="AS121" s="132"/>
      <c r="AT121" s="132"/>
      <c r="AU121" s="132"/>
      <c r="AV121" s="132"/>
      <c r="AW121" s="132"/>
      <c r="AX121" s="132"/>
      <c r="AY121" s="132"/>
      <c r="AZ121" s="132"/>
      <c r="BA121" s="132"/>
      <c r="BB121" s="132"/>
      <c r="BC121" s="132"/>
      <c r="BD121" s="132"/>
      <c r="BE121" s="132"/>
      <c r="BF121" s="132"/>
    </row>
    <row r="122" spans="1:253" s="51" customFormat="1" ht="58.9" customHeight="1" x14ac:dyDescent="0.2">
      <c r="A122" s="74" t="s">
        <v>59</v>
      </c>
      <c r="B122" s="75" t="s">
        <v>71</v>
      </c>
      <c r="C122" s="39" t="s">
        <v>58</v>
      </c>
      <c r="D122" s="50" t="s">
        <v>167</v>
      </c>
      <c r="E122" s="78" t="s">
        <v>72</v>
      </c>
      <c r="F122" s="55">
        <v>188718528</v>
      </c>
      <c r="G122" s="78" t="s">
        <v>166</v>
      </c>
      <c r="H122" s="56"/>
      <c r="I122" s="56"/>
      <c r="J122" s="56">
        <v>30</v>
      </c>
      <c r="K122" s="56"/>
      <c r="L122" s="56"/>
      <c r="M122" s="56"/>
      <c r="N122" s="56"/>
      <c r="O122" s="56"/>
      <c r="P122" s="56"/>
      <c r="Q122" s="56"/>
      <c r="R122" s="56"/>
      <c r="S122" s="56"/>
      <c r="U122" s="56">
        <f>J122</f>
        <v>30</v>
      </c>
      <c r="V122" s="56">
        <v>0</v>
      </c>
      <c r="W122" s="56">
        <v>0</v>
      </c>
      <c r="X122" s="56">
        <v>30</v>
      </c>
      <c r="Y122" s="56"/>
      <c r="AA122" s="56">
        <v>30</v>
      </c>
      <c r="AB122" s="56"/>
      <c r="AC122" s="56"/>
      <c r="AD122" s="56"/>
      <c r="AE122" s="56"/>
      <c r="AF122" s="56"/>
      <c r="AG122" s="56"/>
      <c r="AH122" s="56"/>
      <c r="AI122" s="56"/>
      <c r="AL122" s="56">
        <f>AA122</f>
        <v>30</v>
      </c>
      <c r="AM122" s="56">
        <v>0</v>
      </c>
      <c r="AN122" s="56">
        <v>0</v>
      </c>
      <c r="AO122" s="56">
        <v>30</v>
      </c>
      <c r="AP122" s="118"/>
      <c r="AQ122" s="37"/>
      <c r="AR122" s="29">
        <v>30</v>
      </c>
      <c r="AS122" s="37"/>
      <c r="AT122" s="29"/>
      <c r="AU122" s="37"/>
      <c r="AV122" s="37"/>
      <c r="AW122" s="37"/>
      <c r="AX122" s="37"/>
      <c r="AY122" s="37"/>
      <c r="AZ122" s="118"/>
      <c r="BA122" s="118"/>
      <c r="BB122" s="118"/>
      <c r="BC122" s="37">
        <f>AR122</f>
        <v>30</v>
      </c>
      <c r="BD122" s="37">
        <v>0</v>
      </c>
      <c r="BE122" s="37">
        <v>0</v>
      </c>
      <c r="BF122" s="37">
        <f>AR122</f>
        <v>30</v>
      </c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9"/>
      <c r="BX122" s="49"/>
      <c r="BY122" s="49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49"/>
      <c r="CZ122" s="49"/>
      <c r="DA122" s="49"/>
      <c r="DB122" s="49"/>
      <c r="DC122" s="49"/>
      <c r="DD122" s="49"/>
      <c r="DE122" s="49"/>
      <c r="DF122" s="49"/>
      <c r="DG122" s="49"/>
      <c r="DH122" s="49"/>
      <c r="DI122" s="49"/>
      <c r="DJ122" s="49"/>
      <c r="DK122" s="49"/>
      <c r="DL122" s="49"/>
      <c r="DM122" s="49"/>
      <c r="DN122" s="49"/>
      <c r="DO122" s="49"/>
      <c r="DP122" s="49"/>
      <c r="DQ122" s="49"/>
      <c r="DR122" s="49"/>
      <c r="DS122" s="49"/>
      <c r="DT122" s="49"/>
      <c r="DU122" s="49"/>
      <c r="DV122" s="49"/>
      <c r="DW122" s="49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  <c r="EM122" s="49"/>
      <c r="EN122" s="49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9"/>
      <c r="FG122" s="49"/>
      <c r="FH122" s="49"/>
      <c r="FI122" s="49"/>
      <c r="FJ122" s="49"/>
      <c r="FK122" s="49"/>
      <c r="FL122" s="49"/>
      <c r="FM122" s="49"/>
      <c r="FN122" s="49"/>
      <c r="FO122" s="49"/>
      <c r="FP122" s="49"/>
      <c r="FQ122" s="49"/>
      <c r="FR122" s="49"/>
      <c r="FS122" s="49"/>
      <c r="FT122" s="49"/>
      <c r="FU122" s="49"/>
      <c r="FV122" s="49"/>
      <c r="FW122" s="49"/>
      <c r="FX122" s="49"/>
      <c r="FY122" s="49"/>
      <c r="FZ122" s="49"/>
      <c r="GA122" s="49"/>
      <c r="GB122" s="49"/>
      <c r="GC122" s="49"/>
      <c r="GD122" s="49"/>
      <c r="GE122" s="49"/>
      <c r="GF122" s="49"/>
      <c r="GG122" s="49"/>
      <c r="GH122" s="49"/>
      <c r="GI122" s="49"/>
      <c r="GJ122" s="49"/>
      <c r="GK122" s="49"/>
      <c r="GL122" s="49"/>
      <c r="GM122" s="49"/>
      <c r="GN122" s="49"/>
      <c r="GO122" s="49"/>
      <c r="GP122" s="49"/>
      <c r="GQ122" s="49"/>
      <c r="GR122" s="49"/>
      <c r="GS122" s="49"/>
      <c r="GT122" s="49"/>
      <c r="GU122" s="49"/>
      <c r="GV122" s="49"/>
      <c r="GW122" s="49"/>
      <c r="GX122" s="49"/>
      <c r="GY122" s="49"/>
      <c r="GZ122" s="49"/>
      <c r="HA122" s="49"/>
      <c r="HB122" s="49"/>
      <c r="HC122" s="49"/>
      <c r="HD122" s="49"/>
      <c r="HE122" s="49"/>
      <c r="HF122" s="49"/>
      <c r="HG122" s="49"/>
      <c r="HH122" s="49"/>
      <c r="HI122" s="49"/>
      <c r="HJ122" s="49"/>
      <c r="HK122" s="49"/>
      <c r="HL122" s="49"/>
      <c r="HM122" s="49"/>
      <c r="HN122" s="49"/>
      <c r="HO122" s="49"/>
      <c r="HP122" s="49"/>
      <c r="HQ122" s="49"/>
      <c r="HR122" s="49"/>
      <c r="HS122" s="49"/>
      <c r="HT122" s="49"/>
      <c r="HU122" s="49"/>
      <c r="HV122" s="49"/>
      <c r="HW122" s="49"/>
      <c r="HX122" s="49"/>
      <c r="HY122" s="49"/>
      <c r="HZ122" s="49"/>
      <c r="IA122" s="49"/>
      <c r="IB122" s="49"/>
      <c r="IC122" s="49"/>
      <c r="ID122" s="49"/>
      <c r="IE122" s="49"/>
      <c r="IF122" s="49"/>
      <c r="IG122" s="49"/>
      <c r="IH122" s="49"/>
      <c r="II122" s="49"/>
      <c r="IJ122" s="49"/>
      <c r="IK122" s="49"/>
      <c r="IL122" s="49"/>
      <c r="IM122" s="49"/>
      <c r="IN122" s="49"/>
      <c r="IO122" s="49"/>
      <c r="IP122" s="49"/>
      <c r="IQ122" s="49"/>
      <c r="IR122" s="49"/>
      <c r="IS122" s="49"/>
    </row>
    <row r="123" spans="1:253" s="53" customFormat="1" ht="20.25" customHeight="1" x14ac:dyDescent="0.2">
      <c r="A123" s="74" t="s">
        <v>59</v>
      </c>
      <c r="B123" s="107" t="s">
        <v>71</v>
      </c>
      <c r="C123" s="150" t="s">
        <v>120</v>
      </c>
      <c r="D123" s="150"/>
      <c r="E123" s="150"/>
      <c r="F123" s="150"/>
      <c r="G123" s="150"/>
      <c r="H123" s="52"/>
      <c r="I123" s="52"/>
      <c r="J123" s="52">
        <f t="shared" ref="J123:BF123" si="35">J122</f>
        <v>30</v>
      </c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>
        <f t="shared" si="35"/>
        <v>30</v>
      </c>
      <c r="V123" s="52">
        <f t="shared" si="35"/>
        <v>0</v>
      </c>
      <c r="W123" s="52">
        <f t="shared" si="35"/>
        <v>0</v>
      </c>
      <c r="X123" s="52">
        <f t="shared" si="35"/>
        <v>30</v>
      </c>
      <c r="Y123" s="52"/>
      <c r="Z123" s="52"/>
      <c r="AA123" s="52">
        <f t="shared" si="35"/>
        <v>30</v>
      </c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>
        <f t="shared" si="35"/>
        <v>30</v>
      </c>
      <c r="AM123" s="52">
        <f t="shared" si="35"/>
        <v>0</v>
      </c>
      <c r="AN123" s="52">
        <f t="shared" si="35"/>
        <v>0</v>
      </c>
      <c r="AO123" s="52">
        <f t="shared" si="35"/>
        <v>30</v>
      </c>
      <c r="AP123" s="52"/>
      <c r="AQ123" s="52"/>
      <c r="AR123" s="52">
        <f t="shared" si="35"/>
        <v>30</v>
      </c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>
        <f t="shared" si="35"/>
        <v>30</v>
      </c>
      <c r="BD123" s="52">
        <f t="shared" si="35"/>
        <v>0</v>
      </c>
      <c r="BE123" s="52">
        <f t="shared" si="35"/>
        <v>0</v>
      </c>
      <c r="BF123" s="52">
        <f t="shared" si="35"/>
        <v>30</v>
      </c>
    </row>
    <row r="124" spans="1:253" s="49" customFormat="1" ht="15.75" customHeight="1" x14ac:dyDescent="0.2">
      <c r="A124" s="74" t="s">
        <v>59</v>
      </c>
      <c r="B124" s="75" t="s">
        <v>72</v>
      </c>
      <c r="C124" s="132" t="s">
        <v>128</v>
      </c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32"/>
      <c r="AA124" s="132"/>
      <c r="AB124" s="132"/>
      <c r="AC124" s="132"/>
      <c r="AD124" s="132"/>
      <c r="AE124" s="132"/>
      <c r="AF124" s="132"/>
      <c r="AG124" s="132"/>
      <c r="AH124" s="132"/>
      <c r="AI124" s="132"/>
      <c r="AJ124" s="132"/>
      <c r="AK124" s="132"/>
      <c r="AL124" s="132"/>
      <c r="AM124" s="132"/>
      <c r="AN124" s="132"/>
      <c r="AO124" s="132"/>
      <c r="AP124" s="132"/>
      <c r="AQ124" s="132"/>
      <c r="AR124" s="132"/>
      <c r="AS124" s="132"/>
      <c r="AT124" s="132"/>
      <c r="AU124" s="132"/>
      <c r="AV124" s="132"/>
      <c r="AW124" s="132"/>
      <c r="AX124" s="132"/>
      <c r="AY124" s="132"/>
      <c r="AZ124" s="132"/>
      <c r="BA124" s="132"/>
      <c r="BB124" s="132"/>
      <c r="BC124" s="132"/>
      <c r="BD124" s="132"/>
      <c r="BE124" s="132"/>
      <c r="BF124" s="132"/>
    </row>
    <row r="125" spans="1:253" s="49" customFormat="1" ht="48.6" customHeight="1" x14ac:dyDescent="0.2">
      <c r="A125" s="74" t="s">
        <v>59</v>
      </c>
      <c r="B125" s="75" t="s">
        <v>72</v>
      </c>
      <c r="C125" s="76" t="s">
        <v>58</v>
      </c>
      <c r="D125" s="77" t="s">
        <v>129</v>
      </c>
      <c r="E125" s="78" t="s">
        <v>72</v>
      </c>
      <c r="F125" s="79" t="s">
        <v>57</v>
      </c>
      <c r="G125" s="80" t="s">
        <v>166</v>
      </c>
      <c r="H125" s="26"/>
      <c r="I125" s="26"/>
      <c r="J125" s="26"/>
      <c r="K125" s="26"/>
      <c r="L125" s="26">
        <v>11.7</v>
      </c>
      <c r="M125" s="26"/>
      <c r="N125" s="26"/>
      <c r="O125" s="26"/>
      <c r="P125" s="26"/>
      <c r="Q125" s="26"/>
      <c r="R125" s="26"/>
      <c r="S125" s="26"/>
      <c r="T125" s="51"/>
      <c r="U125" s="47">
        <f>L125</f>
        <v>11.7</v>
      </c>
      <c r="V125" s="72">
        <f>L125</f>
        <v>11.7</v>
      </c>
      <c r="W125" s="72">
        <v>8.6999999999999993</v>
      </c>
      <c r="X125" s="25">
        <v>0</v>
      </c>
      <c r="Y125" s="26"/>
      <c r="Z125" s="26"/>
      <c r="AA125" s="26"/>
      <c r="AB125" s="51"/>
      <c r="AC125" s="26">
        <v>11.7</v>
      </c>
      <c r="AD125" s="26"/>
      <c r="AE125" s="26"/>
      <c r="AF125" s="54"/>
      <c r="AG125" s="54"/>
      <c r="AH125" s="54"/>
      <c r="AI125" s="54"/>
      <c r="AJ125" s="51"/>
      <c r="AK125" s="51"/>
      <c r="AL125" s="47">
        <v>11.7</v>
      </c>
      <c r="AM125" s="72">
        <v>11.7</v>
      </c>
      <c r="AN125" s="72">
        <v>8.6999999999999993</v>
      </c>
      <c r="AO125" s="25">
        <v>0</v>
      </c>
      <c r="AP125" s="120"/>
      <c r="AQ125" s="120"/>
      <c r="AR125" s="118"/>
      <c r="AS125" s="72"/>
      <c r="AT125" s="72">
        <v>1.9</v>
      </c>
      <c r="AU125" s="72"/>
      <c r="AV125" s="29"/>
      <c r="AW125" s="29"/>
      <c r="AX125" s="29"/>
      <c r="AY125" s="29"/>
      <c r="AZ125" s="118"/>
      <c r="BA125" s="118"/>
      <c r="BB125" s="118"/>
      <c r="BC125" s="72">
        <f>AT125</f>
        <v>1.9</v>
      </c>
      <c r="BD125" s="72">
        <f>BC125</f>
        <v>1.9</v>
      </c>
      <c r="BE125" s="72">
        <v>1.5</v>
      </c>
      <c r="BF125" s="29">
        <v>0</v>
      </c>
    </row>
    <row r="126" spans="1:253" s="49" customFormat="1" ht="15.75" customHeight="1" x14ac:dyDescent="0.2">
      <c r="A126" s="74" t="s">
        <v>59</v>
      </c>
      <c r="B126" s="75" t="s">
        <v>72</v>
      </c>
      <c r="C126" s="150" t="s">
        <v>120</v>
      </c>
      <c r="D126" s="150"/>
      <c r="E126" s="150"/>
      <c r="F126" s="150"/>
      <c r="G126" s="150"/>
      <c r="H126" s="82"/>
      <c r="I126" s="82"/>
      <c r="J126" s="82"/>
      <c r="K126" s="82"/>
      <c r="L126" s="82">
        <f t="shared" ref="L126:BF126" si="36">L125</f>
        <v>11.7</v>
      </c>
      <c r="M126" s="82"/>
      <c r="N126" s="82"/>
      <c r="O126" s="82"/>
      <c r="P126" s="82"/>
      <c r="Q126" s="82"/>
      <c r="R126" s="82"/>
      <c r="S126" s="82"/>
      <c r="T126" s="82"/>
      <c r="U126" s="82">
        <f t="shared" si="36"/>
        <v>11.7</v>
      </c>
      <c r="V126" s="82">
        <f t="shared" si="36"/>
        <v>11.7</v>
      </c>
      <c r="W126" s="82">
        <f t="shared" si="36"/>
        <v>8.6999999999999993</v>
      </c>
      <c r="X126" s="82">
        <f t="shared" si="36"/>
        <v>0</v>
      </c>
      <c r="Y126" s="82"/>
      <c r="Z126" s="82"/>
      <c r="AA126" s="82"/>
      <c r="AB126" s="82"/>
      <c r="AC126" s="82">
        <f t="shared" si="36"/>
        <v>11.7</v>
      </c>
      <c r="AD126" s="82"/>
      <c r="AE126" s="82"/>
      <c r="AF126" s="82"/>
      <c r="AG126" s="82"/>
      <c r="AH126" s="82"/>
      <c r="AI126" s="82"/>
      <c r="AJ126" s="82"/>
      <c r="AK126" s="82"/>
      <c r="AL126" s="82">
        <f t="shared" si="36"/>
        <v>11.7</v>
      </c>
      <c r="AM126" s="82">
        <f t="shared" si="36"/>
        <v>11.7</v>
      </c>
      <c r="AN126" s="82">
        <f t="shared" si="36"/>
        <v>8.6999999999999993</v>
      </c>
      <c r="AO126" s="82">
        <f t="shared" si="36"/>
        <v>0</v>
      </c>
      <c r="AP126" s="82"/>
      <c r="AQ126" s="82"/>
      <c r="AR126" s="82"/>
      <c r="AS126" s="82"/>
      <c r="AT126" s="82">
        <f t="shared" si="36"/>
        <v>1.9</v>
      </c>
      <c r="AU126" s="82"/>
      <c r="AV126" s="82"/>
      <c r="AW126" s="82"/>
      <c r="AX126" s="82"/>
      <c r="AY126" s="82"/>
      <c r="AZ126" s="82"/>
      <c r="BA126" s="82"/>
      <c r="BB126" s="82"/>
      <c r="BC126" s="82">
        <f t="shared" si="36"/>
        <v>1.9</v>
      </c>
      <c r="BD126" s="82">
        <f t="shared" si="36"/>
        <v>1.9</v>
      </c>
      <c r="BE126" s="82">
        <f t="shared" si="36"/>
        <v>1.5</v>
      </c>
      <c r="BF126" s="82">
        <f t="shared" si="36"/>
        <v>0</v>
      </c>
    </row>
    <row r="127" spans="1:253" s="49" customFormat="1" ht="18" customHeight="1" x14ac:dyDescent="0.2">
      <c r="A127" s="74" t="s">
        <v>59</v>
      </c>
      <c r="B127" s="156" t="s">
        <v>11</v>
      </c>
      <c r="C127" s="156"/>
      <c r="D127" s="156"/>
      <c r="E127" s="156"/>
      <c r="F127" s="156"/>
      <c r="G127" s="156"/>
      <c r="H127" s="81"/>
      <c r="I127" s="101"/>
      <c r="J127" s="101">
        <f t="shared" ref="J127:BF127" si="37">J111+J114+J117+J120+J123+J126</f>
        <v>30</v>
      </c>
      <c r="K127" s="101"/>
      <c r="L127" s="101">
        <f t="shared" si="37"/>
        <v>33.9</v>
      </c>
      <c r="M127" s="101"/>
      <c r="N127" s="101"/>
      <c r="O127" s="101">
        <f t="shared" si="37"/>
        <v>8.6</v>
      </c>
      <c r="P127" s="101"/>
      <c r="Q127" s="101"/>
      <c r="R127" s="101"/>
      <c r="S127" s="101"/>
      <c r="T127" s="101"/>
      <c r="U127" s="101">
        <f t="shared" si="37"/>
        <v>72.496200000000002</v>
      </c>
      <c r="V127" s="101">
        <f t="shared" si="37"/>
        <v>42.496200000000002</v>
      </c>
      <c r="W127" s="101">
        <f t="shared" si="37"/>
        <v>8.6999999999999993</v>
      </c>
      <c r="X127" s="101">
        <f t="shared" si="37"/>
        <v>30</v>
      </c>
      <c r="Y127" s="101"/>
      <c r="Z127" s="101"/>
      <c r="AA127" s="101">
        <f t="shared" si="37"/>
        <v>30</v>
      </c>
      <c r="AB127" s="101"/>
      <c r="AC127" s="101">
        <f t="shared" si="37"/>
        <v>33.9</v>
      </c>
      <c r="AD127" s="101"/>
      <c r="AE127" s="101"/>
      <c r="AF127" s="101">
        <f t="shared" si="37"/>
        <v>8.6</v>
      </c>
      <c r="AG127" s="101"/>
      <c r="AH127" s="101"/>
      <c r="AI127" s="101"/>
      <c r="AJ127" s="101"/>
      <c r="AK127" s="101"/>
      <c r="AL127" s="101">
        <f t="shared" si="37"/>
        <v>72.5</v>
      </c>
      <c r="AM127" s="101">
        <f t="shared" si="37"/>
        <v>42.5</v>
      </c>
      <c r="AN127" s="101">
        <f t="shared" si="37"/>
        <v>8.6999999999999993</v>
      </c>
      <c r="AO127" s="101">
        <f t="shared" si="37"/>
        <v>30</v>
      </c>
      <c r="AP127" s="101"/>
      <c r="AQ127" s="101"/>
      <c r="AR127" s="101">
        <f t="shared" si="37"/>
        <v>30</v>
      </c>
      <c r="AS127" s="101"/>
      <c r="AT127" s="101">
        <f t="shared" si="37"/>
        <v>23.4</v>
      </c>
      <c r="AU127" s="101"/>
      <c r="AV127" s="101"/>
      <c r="AW127" s="101">
        <f t="shared" si="37"/>
        <v>8.6</v>
      </c>
      <c r="AX127" s="101"/>
      <c r="AY127" s="101"/>
      <c r="AZ127" s="101"/>
      <c r="BA127" s="101"/>
      <c r="BB127" s="101"/>
      <c r="BC127" s="101">
        <f t="shared" si="37"/>
        <v>62</v>
      </c>
      <c r="BD127" s="101">
        <f t="shared" si="37"/>
        <v>32</v>
      </c>
      <c r="BE127" s="101">
        <f t="shared" si="37"/>
        <v>1.5</v>
      </c>
      <c r="BF127" s="101">
        <f t="shared" si="37"/>
        <v>30</v>
      </c>
    </row>
    <row r="128" spans="1:253" s="49" customFormat="1" ht="15" customHeight="1" x14ac:dyDescent="0.2">
      <c r="A128" s="23" t="s">
        <v>60</v>
      </c>
      <c r="B128" s="131" t="s">
        <v>130</v>
      </c>
      <c r="C128" s="131"/>
      <c r="D128" s="131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1"/>
      <c r="AB128" s="131"/>
      <c r="AC128" s="131"/>
      <c r="AD128" s="131"/>
      <c r="AE128" s="131"/>
      <c r="AF128" s="131"/>
      <c r="AG128" s="131"/>
      <c r="AH128" s="131"/>
      <c r="AI128" s="131"/>
      <c r="AJ128" s="131"/>
      <c r="AK128" s="131"/>
      <c r="AL128" s="131"/>
      <c r="AM128" s="131"/>
      <c r="AN128" s="131"/>
      <c r="AO128" s="131"/>
      <c r="AP128" s="131"/>
      <c r="AQ128" s="131"/>
      <c r="AR128" s="131"/>
      <c r="AS128" s="131"/>
      <c r="AT128" s="131"/>
      <c r="AU128" s="131"/>
      <c r="AV128" s="131"/>
      <c r="AW128" s="131"/>
      <c r="AX128" s="131"/>
      <c r="AY128" s="131"/>
      <c r="AZ128" s="131"/>
      <c r="BA128" s="131"/>
      <c r="BB128" s="131"/>
      <c r="BC128" s="131"/>
      <c r="BD128" s="131"/>
      <c r="BE128" s="131"/>
      <c r="BF128" s="131"/>
    </row>
    <row r="129" spans="1:58" s="49" customFormat="1" ht="15.75" customHeight="1" x14ac:dyDescent="0.2">
      <c r="A129" s="74" t="s">
        <v>60</v>
      </c>
      <c r="B129" s="75" t="s">
        <v>58</v>
      </c>
      <c r="C129" s="132" t="s">
        <v>131</v>
      </c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/>
      <c r="Y129" s="132"/>
      <c r="Z129" s="132"/>
      <c r="AA129" s="132"/>
      <c r="AB129" s="132"/>
      <c r="AC129" s="132"/>
      <c r="AD129" s="132"/>
      <c r="AE129" s="132"/>
      <c r="AF129" s="132"/>
      <c r="AG129" s="132"/>
      <c r="AH129" s="132"/>
      <c r="AI129" s="132"/>
      <c r="AJ129" s="132"/>
      <c r="AK129" s="132"/>
      <c r="AL129" s="132"/>
      <c r="AM129" s="132"/>
      <c r="AN129" s="132"/>
      <c r="AO129" s="132"/>
      <c r="AP129" s="132"/>
      <c r="AQ129" s="132"/>
      <c r="AR129" s="132"/>
      <c r="AS129" s="132"/>
      <c r="AT129" s="132"/>
      <c r="AU129" s="132"/>
      <c r="AV129" s="132"/>
      <c r="AW129" s="132"/>
      <c r="AX129" s="132"/>
      <c r="AY129" s="132"/>
      <c r="AZ129" s="132"/>
      <c r="BA129" s="132"/>
      <c r="BB129" s="132"/>
      <c r="BC129" s="132"/>
      <c r="BD129" s="132"/>
      <c r="BE129" s="132"/>
      <c r="BF129" s="132"/>
    </row>
    <row r="130" spans="1:58" s="49" customFormat="1" ht="24.75" customHeight="1" x14ac:dyDescent="0.2">
      <c r="A130" s="166" t="s">
        <v>60</v>
      </c>
      <c r="B130" s="167" t="s">
        <v>58</v>
      </c>
      <c r="C130" s="168" t="s">
        <v>58</v>
      </c>
      <c r="D130" s="169" t="s">
        <v>132</v>
      </c>
      <c r="E130" s="170" t="s">
        <v>58</v>
      </c>
      <c r="F130" s="171">
        <v>188718528</v>
      </c>
      <c r="G130" s="170" t="s">
        <v>170</v>
      </c>
      <c r="H130" s="45"/>
      <c r="I130" s="29"/>
      <c r="J130" s="29"/>
      <c r="K130" s="29"/>
      <c r="L130" s="29"/>
      <c r="M130" s="29">
        <v>2.7</v>
      </c>
      <c r="N130" s="29"/>
      <c r="O130" s="29"/>
      <c r="P130" s="29"/>
      <c r="Q130" s="29"/>
      <c r="R130" s="29"/>
      <c r="S130" s="29"/>
      <c r="T130" s="29"/>
      <c r="U130" s="29">
        <v>2.7</v>
      </c>
      <c r="V130" s="29">
        <v>2.7</v>
      </c>
      <c r="W130" s="29">
        <v>2</v>
      </c>
      <c r="X130" s="29">
        <v>0</v>
      </c>
      <c r="Y130" s="29"/>
      <c r="Z130" s="29"/>
      <c r="AA130" s="29"/>
      <c r="AB130" s="29"/>
      <c r="AC130" s="29"/>
      <c r="AD130" s="29">
        <v>2.7</v>
      </c>
      <c r="AE130" s="29"/>
      <c r="AF130" s="29"/>
      <c r="AG130" s="29"/>
      <c r="AH130" s="29"/>
      <c r="AI130" s="29"/>
      <c r="AJ130" s="29"/>
      <c r="AK130" s="29"/>
      <c r="AL130" s="29">
        <v>2.7</v>
      </c>
      <c r="AM130" s="29">
        <v>2.7</v>
      </c>
      <c r="AN130" s="29">
        <v>2</v>
      </c>
      <c r="AO130" s="29">
        <v>0</v>
      </c>
      <c r="AP130" s="29"/>
      <c r="AQ130" s="29"/>
      <c r="AR130" s="29"/>
      <c r="AS130" s="29"/>
      <c r="AT130" s="29"/>
      <c r="AU130" s="29">
        <v>2.7</v>
      </c>
      <c r="AV130" s="29"/>
      <c r="AW130" s="29"/>
      <c r="AX130" s="29"/>
      <c r="AY130" s="29"/>
      <c r="AZ130" s="29"/>
      <c r="BA130" s="29"/>
      <c r="BB130" s="29"/>
      <c r="BC130" s="29">
        <f>AU130</f>
        <v>2.7</v>
      </c>
      <c r="BD130" s="29">
        <f>AU130</f>
        <v>2.7</v>
      </c>
      <c r="BE130" s="29">
        <v>2</v>
      </c>
      <c r="BF130" s="29">
        <v>0</v>
      </c>
    </row>
    <row r="131" spans="1:58" s="49" customFormat="1" ht="23.25" customHeight="1" x14ac:dyDescent="0.2">
      <c r="A131" s="166"/>
      <c r="B131" s="167"/>
      <c r="C131" s="168"/>
      <c r="D131" s="169"/>
      <c r="E131" s="170"/>
      <c r="F131" s="171"/>
      <c r="G131" s="170"/>
      <c r="H131" s="25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120"/>
      <c r="AQ131" s="120"/>
      <c r="AR131" s="120"/>
      <c r="AS131" s="120"/>
      <c r="AT131" s="120"/>
      <c r="AU131" s="120"/>
      <c r="AV131" s="120"/>
      <c r="AW131" s="120"/>
      <c r="AX131" s="120"/>
      <c r="AY131" s="120"/>
      <c r="AZ131" s="120"/>
      <c r="BA131" s="120"/>
      <c r="BB131" s="120"/>
      <c r="BC131" s="120"/>
      <c r="BD131" s="120"/>
      <c r="BE131" s="120"/>
      <c r="BF131" s="120"/>
    </row>
    <row r="132" spans="1:58" ht="15.75" customHeight="1" x14ac:dyDescent="0.2">
      <c r="A132" s="74" t="s">
        <v>60</v>
      </c>
      <c r="B132" s="75" t="s">
        <v>58</v>
      </c>
      <c r="C132" s="151" t="s">
        <v>10</v>
      </c>
      <c r="D132" s="151"/>
      <c r="E132" s="151"/>
      <c r="F132" s="151"/>
      <c r="G132" s="151"/>
      <c r="H132" s="82"/>
      <c r="I132" s="82"/>
      <c r="J132" s="82"/>
      <c r="K132" s="82"/>
      <c r="L132" s="82"/>
      <c r="M132" s="82">
        <f>M130</f>
        <v>2.7</v>
      </c>
      <c r="N132" s="82"/>
      <c r="O132" s="82"/>
      <c r="P132" s="82"/>
      <c r="Q132" s="82"/>
      <c r="R132" s="82"/>
      <c r="S132" s="82"/>
      <c r="T132" s="82"/>
      <c r="U132" s="82">
        <f>U130</f>
        <v>2.7</v>
      </c>
      <c r="V132" s="82">
        <f>V130</f>
        <v>2.7</v>
      </c>
      <c r="W132" s="82">
        <f>W130</f>
        <v>2</v>
      </c>
      <c r="X132" s="82">
        <f>X130</f>
        <v>0</v>
      </c>
      <c r="Y132" s="82"/>
      <c r="Z132" s="82"/>
      <c r="AA132" s="82"/>
      <c r="AB132" s="82"/>
      <c r="AC132" s="82"/>
      <c r="AD132" s="82">
        <f>AD130</f>
        <v>2.7</v>
      </c>
      <c r="AE132" s="82"/>
      <c r="AF132" s="82"/>
      <c r="AG132" s="82"/>
      <c r="AH132" s="82"/>
      <c r="AI132" s="82"/>
      <c r="AJ132" s="82"/>
      <c r="AK132" s="82"/>
      <c r="AL132" s="82">
        <f>AL130</f>
        <v>2.7</v>
      </c>
      <c r="AM132" s="82">
        <f>AM130</f>
        <v>2.7</v>
      </c>
      <c r="AN132" s="82">
        <f>AN130</f>
        <v>2</v>
      </c>
      <c r="AO132" s="82">
        <f>AO130</f>
        <v>0</v>
      </c>
      <c r="AP132" s="82"/>
      <c r="AQ132" s="82"/>
      <c r="AR132" s="82"/>
      <c r="AS132" s="82"/>
      <c r="AT132" s="82"/>
      <c r="AU132" s="82">
        <f>AU130</f>
        <v>2.7</v>
      </c>
      <c r="AV132" s="82"/>
      <c r="AW132" s="82"/>
      <c r="AX132" s="82"/>
      <c r="AY132" s="82"/>
      <c r="AZ132" s="82"/>
      <c r="BA132" s="82"/>
      <c r="BB132" s="82"/>
      <c r="BC132" s="82">
        <f>BC130</f>
        <v>2.7</v>
      </c>
      <c r="BD132" s="82">
        <f>BD130</f>
        <v>2.7</v>
      </c>
      <c r="BE132" s="82">
        <f>BE130</f>
        <v>2</v>
      </c>
      <c r="BF132" s="82">
        <f>BF130</f>
        <v>0</v>
      </c>
    </row>
    <row r="133" spans="1:58" ht="16.5" customHeight="1" x14ac:dyDescent="0.2">
      <c r="A133" s="74" t="s">
        <v>60</v>
      </c>
      <c r="B133" s="156" t="s">
        <v>11</v>
      </c>
      <c r="C133" s="156"/>
      <c r="D133" s="156"/>
      <c r="E133" s="156"/>
      <c r="F133" s="156"/>
      <c r="G133" s="156"/>
      <c r="H133" s="81"/>
      <c r="I133" s="81"/>
      <c r="J133" s="81"/>
      <c r="K133" s="81"/>
      <c r="L133" s="81"/>
      <c r="M133" s="81">
        <f>M132</f>
        <v>2.7</v>
      </c>
      <c r="N133" s="81"/>
      <c r="O133" s="81"/>
      <c r="P133" s="81"/>
      <c r="Q133" s="81"/>
      <c r="R133" s="81"/>
      <c r="S133" s="81"/>
      <c r="T133" s="81"/>
      <c r="U133" s="81">
        <f t="shared" ref="U133:X133" si="38">U132</f>
        <v>2.7</v>
      </c>
      <c r="V133" s="81">
        <f t="shared" si="38"/>
        <v>2.7</v>
      </c>
      <c r="W133" s="81">
        <f t="shared" si="38"/>
        <v>2</v>
      </c>
      <c r="X133" s="81">
        <f t="shared" si="38"/>
        <v>0</v>
      </c>
      <c r="Y133" s="81"/>
      <c r="Z133" s="81"/>
      <c r="AA133" s="81"/>
      <c r="AB133" s="81"/>
      <c r="AC133" s="81"/>
      <c r="AD133" s="81">
        <f>AD132</f>
        <v>2.7</v>
      </c>
      <c r="AE133" s="81"/>
      <c r="AF133" s="81"/>
      <c r="AG133" s="81"/>
      <c r="AH133" s="81"/>
      <c r="AI133" s="81"/>
      <c r="AJ133" s="81"/>
      <c r="AK133" s="81"/>
      <c r="AL133" s="81">
        <f t="shared" ref="AL133:AO133" si="39">AL132</f>
        <v>2.7</v>
      </c>
      <c r="AM133" s="81">
        <f t="shared" si="39"/>
        <v>2.7</v>
      </c>
      <c r="AN133" s="81">
        <f t="shared" si="39"/>
        <v>2</v>
      </c>
      <c r="AO133" s="81">
        <f t="shared" si="39"/>
        <v>0</v>
      </c>
      <c r="AP133" s="81"/>
      <c r="AQ133" s="81"/>
      <c r="AR133" s="81"/>
      <c r="AS133" s="81"/>
      <c r="AT133" s="81"/>
      <c r="AU133" s="81">
        <f>AU132</f>
        <v>2.7</v>
      </c>
      <c r="AV133" s="81"/>
      <c r="AW133" s="81"/>
      <c r="AX133" s="81"/>
      <c r="AY133" s="81"/>
      <c r="AZ133" s="81"/>
      <c r="BA133" s="81"/>
      <c r="BB133" s="81"/>
      <c r="BC133" s="81">
        <f t="shared" ref="BC133:BF133" si="40">BC132</f>
        <v>2.7</v>
      </c>
      <c r="BD133" s="81">
        <f t="shared" si="40"/>
        <v>2.7</v>
      </c>
      <c r="BE133" s="81">
        <f t="shared" si="40"/>
        <v>2</v>
      </c>
      <c r="BF133" s="81">
        <f t="shared" si="40"/>
        <v>0</v>
      </c>
    </row>
    <row r="134" spans="1:58" ht="16.5" customHeight="1" x14ac:dyDescent="0.2">
      <c r="A134" s="74" t="s">
        <v>64</v>
      </c>
      <c r="B134" s="157" t="s">
        <v>133</v>
      </c>
      <c r="C134" s="157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57"/>
      <c r="R134" s="157"/>
      <c r="S134" s="157"/>
      <c r="T134" s="157"/>
      <c r="U134" s="157"/>
      <c r="V134" s="157"/>
      <c r="W134" s="157"/>
      <c r="X134" s="157"/>
      <c r="Y134" s="157"/>
      <c r="Z134" s="157"/>
      <c r="AA134" s="157"/>
      <c r="AB134" s="157"/>
      <c r="AC134" s="157"/>
      <c r="AD134" s="157"/>
      <c r="AE134" s="157"/>
      <c r="AF134" s="157"/>
      <c r="AG134" s="157"/>
      <c r="AH134" s="157"/>
      <c r="AI134" s="157"/>
      <c r="AJ134" s="157"/>
      <c r="AK134" s="157"/>
      <c r="AL134" s="157"/>
      <c r="AM134" s="157"/>
      <c r="AN134" s="157"/>
      <c r="AO134" s="157"/>
      <c r="AP134" s="157"/>
      <c r="AQ134" s="157"/>
      <c r="AR134" s="157"/>
      <c r="AS134" s="157"/>
      <c r="AT134" s="157"/>
      <c r="AU134" s="157"/>
      <c r="AV134" s="157"/>
      <c r="AW134" s="157"/>
      <c r="AX134" s="157"/>
      <c r="AY134" s="157"/>
      <c r="AZ134" s="157"/>
      <c r="BA134" s="157"/>
      <c r="BB134" s="157"/>
      <c r="BC134" s="157"/>
      <c r="BD134" s="81"/>
      <c r="BE134" s="81"/>
      <c r="BF134" s="81"/>
    </row>
    <row r="135" spans="1:58" s="49" customFormat="1" ht="15.75" customHeight="1" x14ac:dyDescent="0.2">
      <c r="A135" s="74" t="s">
        <v>64</v>
      </c>
      <c r="B135" s="75" t="s">
        <v>58</v>
      </c>
      <c r="C135" s="132" t="s">
        <v>134</v>
      </c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132"/>
      <c r="AP135" s="132"/>
      <c r="AQ135" s="132"/>
      <c r="AR135" s="132"/>
      <c r="AS135" s="132"/>
      <c r="AT135" s="132"/>
      <c r="AU135" s="132"/>
      <c r="AV135" s="132"/>
      <c r="AW135" s="132"/>
      <c r="AX135" s="132"/>
      <c r="AY135" s="132"/>
      <c r="AZ135" s="132"/>
      <c r="BA135" s="132"/>
      <c r="BB135" s="132"/>
      <c r="BC135" s="132"/>
      <c r="BD135" s="132"/>
      <c r="BE135" s="132"/>
      <c r="BF135" s="132"/>
    </row>
    <row r="136" spans="1:58" s="49" customFormat="1" ht="48.6" customHeight="1" x14ac:dyDescent="0.2">
      <c r="A136" s="74" t="s">
        <v>64</v>
      </c>
      <c r="B136" s="75" t="s">
        <v>58</v>
      </c>
      <c r="C136" s="76" t="s">
        <v>58</v>
      </c>
      <c r="D136" s="77" t="s">
        <v>135</v>
      </c>
      <c r="E136" s="80" t="s">
        <v>54</v>
      </c>
      <c r="F136" s="79" t="s">
        <v>136</v>
      </c>
      <c r="G136" s="80" t="s">
        <v>169</v>
      </c>
      <c r="H136" s="26"/>
      <c r="I136" s="26"/>
      <c r="J136" s="26"/>
      <c r="K136" s="26"/>
      <c r="L136" s="26">
        <v>222.5</v>
      </c>
      <c r="M136" s="26"/>
      <c r="N136" s="51"/>
      <c r="O136" s="26"/>
      <c r="P136" s="26">
        <v>130</v>
      </c>
      <c r="Q136" s="26"/>
      <c r="R136" s="26"/>
      <c r="S136" s="26"/>
      <c r="T136" s="47"/>
      <c r="U136" s="72">
        <v>352.5</v>
      </c>
      <c r="V136" s="72">
        <v>352.5</v>
      </c>
      <c r="W136" s="25">
        <v>168.8</v>
      </c>
      <c r="X136" s="26">
        <v>0</v>
      </c>
      <c r="Y136" s="26"/>
      <c r="Z136" s="26"/>
      <c r="AA136" s="26"/>
      <c r="AB136" s="26"/>
      <c r="AC136" s="26">
        <v>222.5</v>
      </c>
      <c r="AD136" s="26">
        <v>1.6</v>
      </c>
      <c r="AE136" s="26"/>
      <c r="AF136" s="26"/>
      <c r="AG136" s="26">
        <v>130</v>
      </c>
      <c r="AH136" s="26"/>
      <c r="AI136" s="26"/>
      <c r="AJ136" s="47"/>
      <c r="AK136" s="72"/>
      <c r="AL136" s="72">
        <v>354.1</v>
      </c>
      <c r="AM136" s="25">
        <v>354.1</v>
      </c>
      <c r="AN136" s="54">
        <v>170</v>
      </c>
      <c r="AO136" s="26">
        <v>0</v>
      </c>
      <c r="AP136" s="120"/>
      <c r="AQ136" s="29"/>
      <c r="AR136" s="72"/>
      <c r="AS136" s="72"/>
      <c r="AT136" s="72">
        <v>136.69999999999999</v>
      </c>
      <c r="AU136" s="72">
        <v>1.6</v>
      </c>
      <c r="AV136" s="29"/>
      <c r="AW136" s="29"/>
      <c r="AX136" s="29">
        <v>160.19999999999999</v>
      </c>
      <c r="AY136" s="29"/>
      <c r="AZ136" s="72"/>
      <c r="BA136" s="72"/>
      <c r="BB136" s="72"/>
      <c r="BC136" s="29">
        <f>AT136+AU136+AX136</f>
        <v>298.5</v>
      </c>
      <c r="BD136" s="121">
        <v>294.5</v>
      </c>
      <c r="BE136" s="121">
        <v>165.7</v>
      </c>
      <c r="BF136" s="121">
        <v>4</v>
      </c>
    </row>
    <row r="137" spans="1:58" s="49" customFormat="1" ht="51" x14ac:dyDescent="0.2">
      <c r="A137" s="74" t="s">
        <v>64</v>
      </c>
      <c r="B137" s="75" t="s">
        <v>58</v>
      </c>
      <c r="C137" s="76"/>
      <c r="D137" s="77" t="s">
        <v>137</v>
      </c>
      <c r="E137" s="43" t="s">
        <v>54</v>
      </c>
      <c r="F137" s="42" t="s">
        <v>138</v>
      </c>
      <c r="G137" s="80" t="s">
        <v>168</v>
      </c>
      <c r="H137" s="26"/>
      <c r="I137" s="26"/>
      <c r="J137" s="26"/>
      <c r="K137" s="26"/>
      <c r="L137" s="26">
        <v>84.4</v>
      </c>
      <c r="M137" s="26"/>
      <c r="N137" s="26"/>
      <c r="O137" s="26"/>
      <c r="P137" s="26">
        <v>35</v>
      </c>
      <c r="Q137" s="26"/>
      <c r="R137" s="26"/>
      <c r="S137" s="26"/>
      <c r="T137" s="47"/>
      <c r="U137" s="72">
        <v>119.4</v>
      </c>
      <c r="V137" s="72">
        <v>119.4</v>
      </c>
      <c r="W137" s="25">
        <v>42.5</v>
      </c>
      <c r="X137" s="26">
        <v>0</v>
      </c>
      <c r="Y137" s="26"/>
      <c r="Z137" s="26"/>
      <c r="AA137" s="26"/>
      <c r="AB137" s="26"/>
      <c r="AC137" s="26">
        <v>84.4</v>
      </c>
      <c r="AD137" s="26">
        <v>0.4</v>
      </c>
      <c r="AE137" s="26"/>
      <c r="AF137" s="26"/>
      <c r="AG137" s="26">
        <v>35</v>
      </c>
      <c r="AH137" s="26"/>
      <c r="AI137" s="26"/>
      <c r="AJ137" s="47"/>
      <c r="AK137" s="72"/>
      <c r="AL137" s="72">
        <v>119.8</v>
      </c>
      <c r="AM137" s="25">
        <v>119.8</v>
      </c>
      <c r="AN137" s="26">
        <v>42.8</v>
      </c>
      <c r="AO137" s="26">
        <v>0</v>
      </c>
      <c r="AP137" s="29"/>
      <c r="AQ137" s="29"/>
      <c r="AR137" s="72"/>
      <c r="AS137" s="72"/>
      <c r="AT137" s="72">
        <v>69.400000000000006</v>
      </c>
      <c r="AU137" s="72">
        <v>0.4</v>
      </c>
      <c r="AV137" s="29"/>
      <c r="AW137" s="29"/>
      <c r="AX137" s="29">
        <v>35</v>
      </c>
      <c r="AY137" s="29"/>
      <c r="AZ137" s="72"/>
      <c r="BA137" s="72"/>
      <c r="BB137" s="72"/>
      <c r="BC137" s="29">
        <f>AT137+AU137+AX137</f>
        <v>104.80000000000001</v>
      </c>
      <c r="BD137" s="121">
        <f>BC137</f>
        <v>104.80000000000001</v>
      </c>
      <c r="BE137" s="121">
        <v>41.9</v>
      </c>
      <c r="BF137" s="121">
        <v>0</v>
      </c>
    </row>
    <row r="138" spans="1:58" ht="15.75" customHeight="1" x14ac:dyDescent="0.2">
      <c r="A138" s="74" t="s">
        <v>64</v>
      </c>
      <c r="B138" s="75" t="s">
        <v>58</v>
      </c>
      <c r="C138" s="151" t="s">
        <v>10</v>
      </c>
      <c r="D138" s="151"/>
      <c r="E138" s="151"/>
      <c r="F138" s="151"/>
      <c r="G138" s="151"/>
      <c r="H138" s="82"/>
      <c r="I138" s="82"/>
      <c r="J138" s="82"/>
      <c r="K138" s="82"/>
      <c r="L138" s="82">
        <f t="shared" ref="L138:BF138" si="41">L136+L137</f>
        <v>306.89999999999998</v>
      </c>
      <c r="M138" s="82"/>
      <c r="N138" s="82"/>
      <c r="O138" s="82"/>
      <c r="P138" s="82">
        <f t="shared" si="41"/>
        <v>165</v>
      </c>
      <c r="Q138" s="82"/>
      <c r="R138" s="82"/>
      <c r="S138" s="82"/>
      <c r="T138" s="82"/>
      <c r="U138" s="82">
        <f t="shared" si="41"/>
        <v>471.9</v>
      </c>
      <c r="V138" s="82">
        <f t="shared" si="41"/>
        <v>471.9</v>
      </c>
      <c r="W138" s="82">
        <f t="shared" si="41"/>
        <v>211.3</v>
      </c>
      <c r="X138" s="82">
        <f t="shared" si="41"/>
        <v>0</v>
      </c>
      <c r="Y138" s="82"/>
      <c r="Z138" s="82"/>
      <c r="AA138" s="82"/>
      <c r="AB138" s="82"/>
      <c r="AC138" s="82">
        <f t="shared" si="41"/>
        <v>306.89999999999998</v>
      </c>
      <c r="AD138" s="82">
        <f t="shared" si="41"/>
        <v>2</v>
      </c>
      <c r="AE138" s="82"/>
      <c r="AF138" s="82"/>
      <c r="AG138" s="82">
        <f t="shared" si="41"/>
        <v>165</v>
      </c>
      <c r="AH138" s="82"/>
      <c r="AI138" s="82"/>
      <c r="AJ138" s="82"/>
      <c r="AK138" s="82"/>
      <c r="AL138" s="82">
        <f t="shared" si="41"/>
        <v>473.90000000000003</v>
      </c>
      <c r="AM138" s="82">
        <f t="shared" si="41"/>
        <v>473.90000000000003</v>
      </c>
      <c r="AN138" s="82">
        <f t="shared" si="41"/>
        <v>212.8</v>
      </c>
      <c r="AO138" s="82">
        <f t="shared" si="41"/>
        <v>0</v>
      </c>
      <c r="AP138" s="82"/>
      <c r="AQ138" s="82"/>
      <c r="AR138" s="82"/>
      <c r="AS138" s="82"/>
      <c r="AT138" s="82">
        <f t="shared" si="41"/>
        <v>206.1</v>
      </c>
      <c r="AU138" s="82">
        <f t="shared" si="41"/>
        <v>2</v>
      </c>
      <c r="AV138" s="82"/>
      <c r="AW138" s="82"/>
      <c r="AX138" s="82">
        <f t="shared" si="41"/>
        <v>195.2</v>
      </c>
      <c r="AY138" s="82"/>
      <c r="AZ138" s="82"/>
      <c r="BA138" s="82"/>
      <c r="BB138" s="82"/>
      <c r="BC138" s="82">
        <f t="shared" si="41"/>
        <v>403.3</v>
      </c>
      <c r="BD138" s="82">
        <f t="shared" si="41"/>
        <v>399.3</v>
      </c>
      <c r="BE138" s="82">
        <f t="shared" si="41"/>
        <v>207.6</v>
      </c>
      <c r="BF138" s="82">
        <f t="shared" si="41"/>
        <v>4</v>
      </c>
    </row>
    <row r="139" spans="1:58" s="49" customFormat="1" ht="18" customHeight="1" x14ac:dyDescent="0.2">
      <c r="A139" s="74" t="s">
        <v>64</v>
      </c>
      <c r="B139" s="156" t="s">
        <v>11</v>
      </c>
      <c r="C139" s="156"/>
      <c r="D139" s="156"/>
      <c r="E139" s="156"/>
      <c r="F139" s="156"/>
      <c r="G139" s="156"/>
      <c r="H139" s="81"/>
      <c r="I139" s="81"/>
      <c r="J139" s="81"/>
      <c r="K139" s="81"/>
      <c r="L139" s="81">
        <f t="shared" ref="L139:BF139" si="42">L138</f>
        <v>306.89999999999998</v>
      </c>
      <c r="M139" s="81"/>
      <c r="N139" s="81"/>
      <c r="O139" s="81"/>
      <c r="P139" s="81">
        <f t="shared" si="42"/>
        <v>165</v>
      </c>
      <c r="Q139" s="81"/>
      <c r="R139" s="81"/>
      <c r="S139" s="81"/>
      <c r="T139" s="81"/>
      <c r="U139" s="81">
        <f t="shared" si="42"/>
        <v>471.9</v>
      </c>
      <c r="V139" s="81">
        <f t="shared" si="42"/>
        <v>471.9</v>
      </c>
      <c r="W139" s="81">
        <f t="shared" si="42"/>
        <v>211.3</v>
      </c>
      <c r="X139" s="81">
        <f t="shared" si="42"/>
        <v>0</v>
      </c>
      <c r="Y139" s="81"/>
      <c r="Z139" s="81"/>
      <c r="AA139" s="81"/>
      <c r="AB139" s="81"/>
      <c r="AC139" s="81">
        <f t="shared" si="42"/>
        <v>306.89999999999998</v>
      </c>
      <c r="AD139" s="81">
        <f t="shared" si="42"/>
        <v>2</v>
      </c>
      <c r="AE139" s="81"/>
      <c r="AF139" s="81"/>
      <c r="AG139" s="81">
        <f t="shared" si="42"/>
        <v>165</v>
      </c>
      <c r="AH139" s="81"/>
      <c r="AI139" s="81"/>
      <c r="AJ139" s="81"/>
      <c r="AK139" s="81"/>
      <c r="AL139" s="81">
        <f t="shared" si="42"/>
        <v>473.90000000000003</v>
      </c>
      <c r="AM139" s="81">
        <f t="shared" si="42"/>
        <v>473.90000000000003</v>
      </c>
      <c r="AN139" s="81">
        <f t="shared" si="42"/>
        <v>212.8</v>
      </c>
      <c r="AO139" s="81">
        <f t="shared" si="42"/>
        <v>0</v>
      </c>
      <c r="AP139" s="81"/>
      <c r="AQ139" s="81"/>
      <c r="AR139" s="81"/>
      <c r="AS139" s="81"/>
      <c r="AT139" s="81">
        <f t="shared" si="42"/>
        <v>206.1</v>
      </c>
      <c r="AU139" s="81">
        <f t="shared" si="42"/>
        <v>2</v>
      </c>
      <c r="AV139" s="81"/>
      <c r="AW139" s="81"/>
      <c r="AX139" s="81">
        <f t="shared" si="42"/>
        <v>195.2</v>
      </c>
      <c r="AY139" s="81"/>
      <c r="AZ139" s="81"/>
      <c r="BA139" s="81"/>
      <c r="BB139" s="81"/>
      <c r="BC139" s="81">
        <f t="shared" si="42"/>
        <v>403.3</v>
      </c>
      <c r="BD139" s="81">
        <f t="shared" si="42"/>
        <v>399.3</v>
      </c>
      <c r="BE139" s="81">
        <f t="shared" si="42"/>
        <v>207.6</v>
      </c>
      <c r="BF139" s="81">
        <f t="shared" si="42"/>
        <v>4</v>
      </c>
    </row>
    <row r="140" spans="1:58" ht="15" customHeight="1" x14ac:dyDescent="0.2">
      <c r="A140" s="23" t="s">
        <v>68</v>
      </c>
      <c r="B140" s="131" t="s">
        <v>128</v>
      </c>
      <c r="C140" s="131"/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1"/>
      <c r="AE140" s="131"/>
      <c r="AF140" s="131"/>
      <c r="AG140" s="131"/>
      <c r="AH140" s="131"/>
      <c r="AI140" s="131"/>
      <c r="AJ140" s="131"/>
      <c r="AK140" s="131"/>
      <c r="AL140" s="131"/>
      <c r="AM140" s="131"/>
      <c r="AN140" s="131"/>
      <c r="AO140" s="131"/>
      <c r="AP140" s="131"/>
      <c r="AQ140" s="131"/>
      <c r="AR140" s="131"/>
      <c r="AS140" s="131"/>
      <c r="AT140" s="131"/>
      <c r="AU140" s="131"/>
      <c r="AV140" s="131"/>
      <c r="AW140" s="131"/>
      <c r="AX140" s="131"/>
      <c r="AY140" s="131"/>
      <c r="AZ140" s="131"/>
      <c r="BA140" s="131"/>
      <c r="BB140" s="131"/>
      <c r="BC140" s="131"/>
      <c r="BD140" s="131"/>
      <c r="BE140" s="131"/>
      <c r="BF140" s="131"/>
    </row>
    <row r="141" spans="1:58" ht="15" customHeight="1" x14ac:dyDescent="0.2">
      <c r="A141" s="74" t="s">
        <v>68</v>
      </c>
      <c r="B141" s="75" t="s">
        <v>58</v>
      </c>
      <c r="C141" s="132" t="s">
        <v>139</v>
      </c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/>
      <c r="Y141" s="132"/>
      <c r="Z141" s="132"/>
      <c r="AA141" s="132"/>
      <c r="AB141" s="132"/>
      <c r="AC141" s="132"/>
      <c r="AD141" s="132"/>
      <c r="AE141" s="132"/>
      <c r="AF141" s="132"/>
      <c r="AG141" s="132"/>
      <c r="AH141" s="132"/>
      <c r="AI141" s="132"/>
      <c r="AJ141" s="132"/>
      <c r="AK141" s="132"/>
      <c r="AL141" s="132"/>
      <c r="AM141" s="132"/>
      <c r="AN141" s="132"/>
      <c r="AO141" s="132"/>
      <c r="AP141" s="132"/>
      <c r="AQ141" s="132"/>
      <c r="AR141" s="132"/>
      <c r="AS141" s="132"/>
      <c r="AT141" s="132"/>
      <c r="AU141" s="132"/>
      <c r="AV141" s="132"/>
      <c r="AW141" s="132"/>
      <c r="AX141" s="132"/>
      <c r="AY141" s="132"/>
      <c r="AZ141" s="132"/>
      <c r="BA141" s="132"/>
      <c r="BB141" s="132"/>
      <c r="BC141" s="132"/>
      <c r="BD141" s="132"/>
      <c r="BE141" s="132"/>
      <c r="BF141" s="132"/>
    </row>
    <row r="142" spans="1:58" ht="24.75" customHeight="1" x14ac:dyDescent="0.2">
      <c r="A142" s="160" t="s">
        <v>68</v>
      </c>
      <c r="B142" s="135" t="s">
        <v>58</v>
      </c>
      <c r="C142" s="161" t="s">
        <v>58</v>
      </c>
      <c r="D142" s="162" t="s">
        <v>140</v>
      </c>
      <c r="E142" s="163" t="s">
        <v>72</v>
      </c>
      <c r="F142" s="164">
        <v>301785539</v>
      </c>
      <c r="G142" s="165" t="s">
        <v>141</v>
      </c>
      <c r="H142" s="25"/>
      <c r="I142" s="25"/>
      <c r="J142" s="25"/>
      <c r="K142" s="25"/>
      <c r="L142" s="25"/>
      <c r="M142" s="25">
        <v>75.7</v>
      </c>
      <c r="N142" s="25"/>
      <c r="O142" s="25"/>
      <c r="P142" s="25">
        <v>8</v>
      </c>
      <c r="Q142" s="25"/>
      <c r="R142" s="25"/>
      <c r="S142" s="25"/>
      <c r="T142" s="25"/>
      <c r="U142" s="25">
        <f>M142+P142</f>
        <v>83.7</v>
      </c>
      <c r="V142" s="25">
        <f>U142</f>
        <v>83.7</v>
      </c>
      <c r="W142" s="25">
        <v>66</v>
      </c>
      <c r="X142" s="25">
        <v>0</v>
      </c>
      <c r="Y142" s="25"/>
      <c r="Z142" s="25"/>
      <c r="AA142" s="25"/>
      <c r="AB142" s="25"/>
      <c r="AC142" s="25"/>
      <c r="AD142" s="25">
        <v>76.900000000000006</v>
      </c>
      <c r="AE142" s="25"/>
      <c r="AF142" s="25"/>
      <c r="AG142" s="25">
        <v>8</v>
      </c>
      <c r="AH142" s="25"/>
      <c r="AI142" s="25"/>
      <c r="AJ142" s="25"/>
      <c r="AK142" s="25"/>
      <c r="AL142" s="25">
        <f>AD142+AG142</f>
        <v>84.9</v>
      </c>
      <c r="AM142" s="25">
        <v>84.9</v>
      </c>
      <c r="AN142" s="25">
        <v>54.1</v>
      </c>
      <c r="AO142" s="25">
        <v>0</v>
      </c>
      <c r="AP142" s="35"/>
      <c r="AQ142" s="35"/>
      <c r="AR142" s="35"/>
      <c r="AS142" s="35"/>
      <c r="AT142" s="29"/>
      <c r="AU142" s="29">
        <v>76.900000000000006</v>
      </c>
      <c r="AV142" s="29"/>
      <c r="AW142" s="29"/>
      <c r="AX142" s="29">
        <v>8.9</v>
      </c>
      <c r="AY142" s="29"/>
      <c r="AZ142" s="29"/>
      <c r="BA142" s="29"/>
      <c r="BB142" s="29"/>
      <c r="BC142" s="29">
        <v>85.8</v>
      </c>
      <c r="BD142" s="29">
        <v>85.8</v>
      </c>
      <c r="BE142" s="29">
        <v>50.4</v>
      </c>
      <c r="BF142" s="29">
        <v>0</v>
      </c>
    </row>
    <row r="143" spans="1:58" ht="30.75" customHeight="1" x14ac:dyDescent="0.2">
      <c r="A143" s="160"/>
      <c r="B143" s="135"/>
      <c r="C143" s="161"/>
      <c r="D143" s="162"/>
      <c r="E143" s="163"/>
      <c r="F143" s="164"/>
      <c r="G143" s="16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57"/>
      <c r="AQ143" s="57"/>
      <c r="AR143" s="57"/>
      <c r="AS143" s="57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57"/>
    </row>
    <row r="144" spans="1:58" ht="14.25" customHeight="1" x14ac:dyDescent="0.2">
      <c r="A144" s="58" t="s">
        <v>68</v>
      </c>
      <c r="B144" s="75" t="s">
        <v>58</v>
      </c>
      <c r="C144" s="151" t="s">
        <v>10</v>
      </c>
      <c r="D144" s="151"/>
      <c r="E144" s="151"/>
      <c r="F144" s="151"/>
      <c r="G144" s="151"/>
      <c r="H144" s="82"/>
      <c r="I144" s="82"/>
      <c r="J144" s="82"/>
      <c r="K144" s="82"/>
      <c r="L144" s="82"/>
      <c r="M144" s="82">
        <f>M142</f>
        <v>75.7</v>
      </c>
      <c r="N144" s="82"/>
      <c r="O144" s="82"/>
      <c r="P144" s="82">
        <f>P142</f>
        <v>8</v>
      </c>
      <c r="Q144" s="82"/>
      <c r="R144" s="82"/>
      <c r="S144" s="82"/>
      <c r="T144" s="82"/>
      <c r="U144" s="82">
        <f>U142</f>
        <v>83.7</v>
      </c>
      <c r="V144" s="82">
        <f>V142</f>
        <v>83.7</v>
      </c>
      <c r="W144" s="82">
        <f>W142</f>
        <v>66</v>
      </c>
      <c r="X144" s="82">
        <f>X142</f>
        <v>0</v>
      </c>
      <c r="Y144" s="82"/>
      <c r="Z144" s="82"/>
      <c r="AA144" s="82"/>
      <c r="AB144" s="82"/>
      <c r="AC144" s="82"/>
      <c r="AD144" s="82">
        <f>AD142</f>
        <v>76.900000000000006</v>
      </c>
      <c r="AE144" s="82"/>
      <c r="AF144" s="82"/>
      <c r="AG144" s="82">
        <f>AG142</f>
        <v>8</v>
      </c>
      <c r="AH144" s="82"/>
      <c r="AI144" s="82"/>
      <c r="AJ144" s="82"/>
      <c r="AK144" s="82"/>
      <c r="AL144" s="82">
        <f>AL142</f>
        <v>84.9</v>
      </c>
      <c r="AM144" s="82">
        <f>AM142</f>
        <v>84.9</v>
      </c>
      <c r="AN144" s="82">
        <f>AN142</f>
        <v>54.1</v>
      </c>
      <c r="AO144" s="82">
        <f>AO142</f>
        <v>0</v>
      </c>
      <c r="AP144" s="82"/>
      <c r="AQ144" s="82"/>
      <c r="AR144" s="82"/>
      <c r="AS144" s="82"/>
      <c r="AT144" s="82"/>
      <c r="AU144" s="82">
        <f>AU142</f>
        <v>76.900000000000006</v>
      </c>
      <c r="AV144" s="82"/>
      <c r="AW144" s="82"/>
      <c r="AX144" s="82">
        <f>AX142</f>
        <v>8.9</v>
      </c>
      <c r="AY144" s="82"/>
      <c r="AZ144" s="82"/>
      <c r="BA144" s="82"/>
      <c r="BB144" s="82"/>
      <c r="BC144" s="82">
        <f>BC142</f>
        <v>85.8</v>
      </c>
      <c r="BD144" s="82">
        <f>BD142</f>
        <v>85.8</v>
      </c>
      <c r="BE144" s="82">
        <f>BE142</f>
        <v>50.4</v>
      </c>
      <c r="BF144" s="82">
        <f>BF142</f>
        <v>0</v>
      </c>
    </row>
    <row r="145" spans="1:58" ht="18" customHeight="1" x14ac:dyDescent="0.2">
      <c r="A145" s="58" t="s">
        <v>68</v>
      </c>
      <c r="B145" s="156" t="s">
        <v>11</v>
      </c>
      <c r="C145" s="156"/>
      <c r="D145" s="156"/>
      <c r="E145" s="156"/>
      <c r="F145" s="156"/>
      <c r="G145" s="156"/>
      <c r="H145" s="81"/>
      <c r="I145" s="81"/>
      <c r="J145" s="81"/>
      <c r="K145" s="81"/>
      <c r="L145" s="81"/>
      <c r="M145" s="81">
        <f t="shared" ref="M145:BF145" si="43">M144</f>
        <v>75.7</v>
      </c>
      <c r="N145" s="81"/>
      <c r="O145" s="81"/>
      <c r="P145" s="81">
        <f t="shared" si="43"/>
        <v>8</v>
      </c>
      <c r="Q145" s="81"/>
      <c r="R145" s="81"/>
      <c r="S145" s="81"/>
      <c r="T145" s="81"/>
      <c r="U145" s="81">
        <f t="shared" si="43"/>
        <v>83.7</v>
      </c>
      <c r="V145" s="81">
        <f t="shared" si="43"/>
        <v>83.7</v>
      </c>
      <c r="W145" s="81">
        <f t="shared" si="43"/>
        <v>66</v>
      </c>
      <c r="X145" s="81">
        <f t="shared" si="43"/>
        <v>0</v>
      </c>
      <c r="Y145" s="81"/>
      <c r="Z145" s="81"/>
      <c r="AA145" s="81"/>
      <c r="AB145" s="81"/>
      <c r="AC145" s="81"/>
      <c r="AD145" s="81">
        <f t="shared" si="43"/>
        <v>76.900000000000006</v>
      </c>
      <c r="AE145" s="81"/>
      <c r="AF145" s="81"/>
      <c r="AG145" s="81">
        <f t="shared" si="43"/>
        <v>8</v>
      </c>
      <c r="AH145" s="81"/>
      <c r="AI145" s="81"/>
      <c r="AJ145" s="81"/>
      <c r="AK145" s="81"/>
      <c r="AL145" s="81">
        <f t="shared" si="43"/>
        <v>84.9</v>
      </c>
      <c r="AM145" s="81">
        <f t="shared" si="43"/>
        <v>84.9</v>
      </c>
      <c r="AN145" s="81">
        <f t="shared" si="43"/>
        <v>54.1</v>
      </c>
      <c r="AO145" s="81">
        <f t="shared" si="43"/>
        <v>0</v>
      </c>
      <c r="AP145" s="81"/>
      <c r="AQ145" s="81"/>
      <c r="AR145" s="81"/>
      <c r="AS145" s="81"/>
      <c r="AT145" s="81"/>
      <c r="AU145" s="81">
        <f t="shared" si="43"/>
        <v>76.900000000000006</v>
      </c>
      <c r="AV145" s="81"/>
      <c r="AW145" s="81"/>
      <c r="AX145" s="81">
        <f t="shared" si="43"/>
        <v>8.9</v>
      </c>
      <c r="AY145" s="81"/>
      <c r="AZ145" s="81"/>
      <c r="BA145" s="81"/>
      <c r="BB145" s="81"/>
      <c r="BC145" s="81">
        <f t="shared" si="43"/>
        <v>85.8</v>
      </c>
      <c r="BD145" s="81">
        <f t="shared" si="43"/>
        <v>85.8</v>
      </c>
      <c r="BE145" s="81">
        <f t="shared" si="43"/>
        <v>50.4</v>
      </c>
      <c r="BF145" s="81">
        <f t="shared" si="43"/>
        <v>0</v>
      </c>
    </row>
    <row r="146" spans="1:58" ht="13.5" customHeight="1" x14ac:dyDescent="0.2">
      <c r="A146" s="27" t="s">
        <v>54</v>
      </c>
      <c r="B146" s="159" t="s">
        <v>12</v>
      </c>
      <c r="C146" s="159"/>
      <c r="D146" s="159"/>
      <c r="E146" s="159"/>
      <c r="F146" s="159"/>
      <c r="G146" s="159"/>
      <c r="H146" s="71">
        <f>H107+H127+H133+H139+H145</f>
        <v>4235.6000000000004</v>
      </c>
      <c r="I146" s="71"/>
      <c r="J146" s="71">
        <f t="shared" ref="J146:BF146" si="44">J107+J127+J133+J139+J145</f>
        <v>30</v>
      </c>
      <c r="K146" s="71"/>
      <c r="L146" s="71">
        <f t="shared" si="44"/>
        <v>3147.5000000000005</v>
      </c>
      <c r="M146" s="71">
        <f t="shared" si="44"/>
        <v>815.30000000000007</v>
      </c>
      <c r="N146" s="71">
        <f t="shared" si="44"/>
        <v>781</v>
      </c>
      <c r="O146" s="71">
        <f t="shared" si="44"/>
        <v>8.6</v>
      </c>
      <c r="P146" s="71">
        <f t="shared" si="44"/>
        <v>173</v>
      </c>
      <c r="Q146" s="71"/>
      <c r="R146" s="71"/>
      <c r="S146" s="71"/>
      <c r="T146" s="71"/>
      <c r="U146" s="71">
        <f t="shared" si="44"/>
        <v>4955.3962000000001</v>
      </c>
      <c r="V146" s="71">
        <f t="shared" si="44"/>
        <v>4925.3962000000001</v>
      </c>
      <c r="W146" s="71">
        <f t="shared" si="44"/>
        <v>499.79999999999995</v>
      </c>
      <c r="X146" s="71">
        <f t="shared" si="44"/>
        <v>30</v>
      </c>
      <c r="Y146" s="71">
        <f t="shared" si="44"/>
        <v>4201</v>
      </c>
      <c r="Z146" s="71"/>
      <c r="AA146" s="71">
        <f t="shared" si="44"/>
        <v>30</v>
      </c>
      <c r="AB146" s="71"/>
      <c r="AC146" s="71">
        <f t="shared" si="44"/>
        <v>3159.5000000000005</v>
      </c>
      <c r="AD146" s="71">
        <f t="shared" si="44"/>
        <v>843.4</v>
      </c>
      <c r="AE146" s="71">
        <f t="shared" si="44"/>
        <v>781</v>
      </c>
      <c r="AF146" s="71">
        <f t="shared" si="44"/>
        <v>8.6</v>
      </c>
      <c r="AG146" s="71">
        <f t="shared" si="44"/>
        <v>173</v>
      </c>
      <c r="AH146" s="71"/>
      <c r="AI146" s="71"/>
      <c r="AJ146" s="71"/>
      <c r="AK146" s="71"/>
      <c r="AL146" s="71">
        <f t="shared" si="44"/>
        <v>4995.5</v>
      </c>
      <c r="AM146" s="71">
        <f t="shared" si="44"/>
        <v>4965.5</v>
      </c>
      <c r="AN146" s="71">
        <f t="shared" si="44"/>
        <v>488.8</v>
      </c>
      <c r="AO146" s="71">
        <f t="shared" si="44"/>
        <v>30</v>
      </c>
      <c r="AP146" s="71">
        <f t="shared" si="44"/>
        <v>4176.6000000000004</v>
      </c>
      <c r="AQ146" s="71"/>
      <c r="AR146" s="71">
        <f t="shared" si="44"/>
        <v>30</v>
      </c>
      <c r="AS146" s="71"/>
      <c r="AT146" s="71">
        <f t="shared" si="44"/>
        <v>1096.3</v>
      </c>
      <c r="AU146" s="71">
        <f t="shared" si="44"/>
        <v>748.7</v>
      </c>
      <c r="AV146" s="71">
        <f t="shared" si="44"/>
        <v>781</v>
      </c>
      <c r="AW146" s="71">
        <f t="shared" si="44"/>
        <v>8.6</v>
      </c>
      <c r="AX146" s="71">
        <f t="shared" si="44"/>
        <v>204.1</v>
      </c>
      <c r="AY146" s="71"/>
      <c r="AZ146" s="71"/>
      <c r="BA146" s="71"/>
      <c r="BB146" s="71"/>
      <c r="BC146" s="71">
        <f t="shared" si="44"/>
        <v>2868.7000000000007</v>
      </c>
      <c r="BD146" s="71">
        <f t="shared" si="44"/>
        <v>2834.7000000000007</v>
      </c>
      <c r="BE146" s="71">
        <f t="shared" si="44"/>
        <v>454.5</v>
      </c>
      <c r="BF146" s="71">
        <f t="shared" si="44"/>
        <v>34</v>
      </c>
    </row>
    <row r="147" spans="1:58" ht="96.75" customHeight="1" x14ac:dyDescent="0.2"/>
    <row r="148" spans="1:58" ht="96.75" customHeight="1" x14ac:dyDescent="0.2"/>
    <row r="149" spans="1:58" ht="96.75" customHeight="1" x14ac:dyDescent="0.2"/>
    <row r="150" spans="1:58" ht="96.75" customHeight="1" x14ac:dyDescent="0.2"/>
    <row r="151" spans="1:58" ht="96.75" customHeight="1" x14ac:dyDescent="0.2"/>
    <row r="152" spans="1:58" ht="96.75" customHeight="1" x14ac:dyDescent="0.2"/>
    <row r="153" spans="1:58" ht="96.75" customHeight="1" x14ac:dyDescent="0.2"/>
    <row r="154" spans="1:58" ht="96.75" customHeight="1" x14ac:dyDescent="0.2"/>
    <row r="155" spans="1:58" ht="96.75" customHeight="1" x14ac:dyDescent="0.2"/>
    <row r="156" spans="1:58" ht="96.75" customHeight="1" x14ac:dyDescent="0.2"/>
    <row r="157" spans="1:58" ht="96.75" customHeight="1" x14ac:dyDescent="0.2"/>
    <row r="158" spans="1:58" ht="96.75" customHeight="1" x14ac:dyDescent="0.2"/>
    <row r="159" spans="1:58" ht="96.75" customHeight="1" x14ac:dyDescent="0.2"/>
    <row r="160" spans="1:58" ht="96.75" customHeight="1" x14ac:dyDescent="0.2"/>
    <row r="161" ht="96.75" customHeight="1" x14ac:dyDescent="0.2"/>
    <row r="162" ht="96.75" customHeight="1" x14ac:dyDescent="0.2"/>
    <row r="163" ht="96.75" customHeight="1" x14ac:dyDescent="0.2"/>
    <row r="164" ht="96.75" customHeight="1" x14ac:dyDescent="0.2"/>
    <row r="165" ht="96.75" customHeight="1" x14ac:dyDescent="0.2"/>
  </sheetData>
  <sheetProtection selectLockedCells="1" selectUnlockedCells="1"/>
  <mergeCells count="120">
    <mergeCell ref="AW1:BF1"/>
    <mergeCell ref="B146:G146"/>
    <mergeCell ref="B140:BF140"/>
    <mergeCell ref="C141:BF141"/>
    <mergeCell ref="A142:A143"/>
    <mergeCell ref="C144:G144"/>
    <mergeCell ref="B145:G145"/>
    <mergeCell ref="B142:B143"/>
    <mergeCell ref="C142:C143"/>
    <mergeCell ref="D142:D143"/>
    <mergeCell ref="E142:E143"/>
    <mergeCell ref="F142:F143"/>
    <mergeCell ref="G142:G143"/>
    <mergeCell ref="C138:G138"/>
    <mergeCell ref="B139:G139"/>
    <mergeCell ref="A130:A131"/>
    <mergeCell ref="B130:B131"/>
    <mergeCell ref="C130:C131"/>
    <mergeCell ref="D130:D131"/>
    <mergeCell ref="E130:E131"/>
    <mergeCell ref="F130:F131"/>
    <mergeCell ref="G130:G131"/>
    <mergeCell ref="C132:G132"/>
    <mergeCell ref="B133:G133"/>
    <mergeCell ref="C123:G123"/>
    <mergeCell ref="C126:G126"/>
    <mergeCell ref="B127:G127"/>
    <mergeCell ref="B128:BF128"/>
    <mergeCell ref="C129:BF129"/>
    <mergeCell ref="C135:BF135"/>
    <mergeCell ref="B134:BC134"/>
    <mergeCell ref="C121:BF121"/>
    <mergeCell ref="C124:BF124"/>
    <mergeCell ref="C111:G111"/>
    <mergeCell ref="C114:G114"/>
    <mergeCell ref="C117:G117"/>
    <mergeCell ref="C120:G120"/>
    <mergeCell ref="C109:BF109"/>
    <mergeCell ref="C112:BF112"/>
    <mergeCell ref="C115:BF115"/>
    <mergeCell ref="C118:BF118"/>
    <mergeCell ref="C100:BF100"/>
    <mergeCell ref="B108:BF108"/>
    <mergeCell ref="C103:G103"/>
    <mergeCell ref="B107:G107"/>
    <mergeCell ref="C104:BF104"/>
    <mergeCell ref="C106:G106"/>
    <mergeCell ref="C32:BF32"/>
    <mergeCell ref="C37:BF37"/>
    <mergeCell ref="C43:BF43"/>
    <mergeCell ref="C50:BF50"/>
    <mergeCell ref="C66:BF66"/>
    <mergeCell ref="C71:BF71"/>
    <mergeCell ref="C55:BF55"/>
    <mergeCell ref="C31:G31"/>
    <mergeCell ref="C59:G59"/>
    <mergeCell ref="A13:BF13"/>
    <mergeCell ref="H16:K16"/>
    <mergeCell ref="Q16:Q17"/>
    <mergeCell ref="BC15:BF15"/>
    <mergeCell ref="BC16:BC17"/>
    <mergeCell ref="BD16:BE16"/>
    <mergeCell ref="BF16:BF17"/>
    <mergeCell ref="AZ16:BB16"/>
    <mergeCell ref="AP15:BB15"/>
    <mergeCell ref="C14:C17"/>
    <mergeCell ref="E14:E17"/>
    <mergeCell ref="F14:F17"/>
    <mergeCell ref="AC16:AG16"/>
    <mergeCell ref="AP14:BF14"/>
    <mergeCell ref="Y14:AO14"/>
    <mergeCell ref="AT16:AX16"/>
    <mergeCell ref="BV18:EA18"/>
    <mergeCell ref="A14:A17"/>
    <mergeCell ref="G14:G17"/>
    <mergeCell ref="D14:D17"/>
    <mergeCell ref="U15:X15"/>
    <mergeCell ref="L16:P16"/>
    <mergeCell ref="R16:T16"/>
    <mergeCell ref="U16:U17"/>
    <mergeCell ref="Y15:AK15"/>
    <mergeCell ref="X16:X17"/>
    <mergeCell ref="H15:T15"/>
    <mergeCell ref="Y16:AB16"/>
    <mergeCell ref="H14:X14"/>
    <mergeCell ref="B14:B17"/>
    <mergeCell ref="AH16:AH17"/>
    <mergeCell ref="AP16:AS16"/>
    <mergeCell ref="AL15:AO15"/>
    <mergeCell ref="AY16:AY17"/>
    <mergeCell ref="V16:W16"/>
    <mergeCell ref="AO16:AO17"/>
    <mergeCell ref="A18:BF18"/>
    <mergeCell ref="AM16:AN16"/>
    <mergeCell ref="AL16:AL17"/>
    <mergeCell ref="AI16:AK16"/>
    <mergeCell ref="B19:BF19"/>
    <mergeCell ref="C20:BF20"/>
    <mergeCell ref="C60:BF60"/>
    <mergeCell ref="C65:G65"/>
    <mergeCell ref="C99:G99"/>
    <mergeCell ref="C24:G24"/>
    <mergeCell ref="C49:G49"/>
    <mergeCell ref="C54:G54"/>
    <mergeCell ref="C36:G36"/>
    <mergeCell ref="C42:G42"/>
    <mergeCell ref="C90:BF90"/>
    <mergeCell ref="C92:G92"/>
    <mergeCell ref="C89:G89"/>
    <mergeCell ref="C93:BF93"/>
    <mergeCell ref="C75:BF75"/>
    <mergeCell ref="C79:BF79"/>
    <mergeCell ref="C87:BF87"/>
    <mergeCell ref="C25:BF25"/>
    <mergeCell ref="C70:G70"/>
    <mergeCell ref="C74:G74"/>
    <mergeCell ref="C78:G78"/>
    <mergeCell ref="C81:G81"/>
    <mergeCell ref="C82:BF82"/>
    <mergeCell ref="C86:G86"/>
  </mergeCells>
  <phoneticPr fontId="2" type="noConversion"/>
  <pageMargins left="0.43307086614173229" right="0.43307086614173229" top="0.74803149606299213" bottom="0.74803149606299213" header="0.31496062992125984" footer="0.31496062992125984"/>
  <pageSetup paperSize="8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2017-06-12T05:01:34Z</cp:lastPrinted>
  <dcterms:created xsi:type="dcterms:W3CDTF">2012-09-04T10:49:59Z</dcterms:created>
  <dcterms:modified xsi:type="dcterms:W3CDTF">2017-06-12T05:04:52Z</dcterms:modified>
</cp:coreProperties>
</file>