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\"/>
    </mc:Choice>
  </mc:AlternateContent>
  <bookViews>
    <workbookView xWindow="0" yWindow="0" windowWidth="21570" windowHeight="6870" tabRatio="240"/>
  </bookViews>
  <sheets>
    <sheet name="2 lentele" sheetId="1" r:id="rId1"/>
  </sheets>
  <definedNames>
    <definedName name="OLE_LINK1" localSheetId="0">'2 lentele'!$BX$20</definedName>
    <definedName name="_xlnm.Print_Titles" localSheetId="0">'2 lentele'!$8:$10</definedName>
  </definedNames>
  <calcPr calcId="152511" fullCalcOnLoad="1"/>
</workbook>
</file>

<file path=xl/calcChain.xml><?xml version="1.0" encoding="utf-8"?>
<calcChain xmlns="http://schemas.openxmlformats.org/spreadsheetml/2006/main">
  <c r="N30" i="1" l="1"/>
  <c r="N66" i="1"/>
  <c r="N92" i="1"/>
  <c r="P30" i="1"/>
  <c r="P66" i="1"/>
  <c r="Q30" i="1"/>
  <c r="AA30" i="1"/>
  <c r="AA66" i="1"/>
  <c r="AA92" i="1"/>
  <c r="AD30" i="1"/>
  <c r="AD66" i="1"/>
  <c r="AD92" i="1"/>
  <c r="AF30" i="1"/>
  <c r="AG30" i="1"/>
  <c r="AG66" i="1"/>
  <c r="AG92" i="1"/>
  <c r="AP30" i="1"/>
  <c r="AP66" i="1"/>
  <c r="AQ30" i="1"/>
  <c r="AT30" i="1"/>
  <c r="AV30" i="1"/>
  <c r="AW30" i="1"/>
  <c r="AW66" i="1"/>
  <c r="AW92" i="1"/>
  <c r="BF30" i="1"/>
  <c r="BG30" i="1"/>
  <c r="BJ30" i="1"/>
  <c r="BK30" i="1"/>
  <c r="BL30" i="1"/>
  <c r="BM30" i="1"/>
  <c r="BU30" i="1"/>
  <c r="BV30" i="1"/>
  <c r="BW30" i="1"/>
  <c r="BE29" i="1"/>
  <c r="BD29" i="1"/>
  <c r="AO29" i="1"/>
  <c r="AB66" i="1"/>
  <c r="AB92" i="1"/>
  <c r="AF66" i="1"/>
  <c r="AT66" i="1"/>
  <c r="AT92" i="1"/>
  <c r="AV66" i="1"/>
  <c r="BJ66" i="1"/>
  <c r="BJ92" i="1"/>
  <c r="BV66" i="1"/>
  <c r="Q55" i="1"/>
  <c r="Q66" i="1"/>
  <c r="Q92" i="1"/>
  <c r="X55" i="1"/>
  <c r="Z55" i="1"/>
  <c r="AA55" i="1"/>
  <c r="AG55" i="1"/>
  <c r="AP55" i="1"/>
  <c r="AQ55" i="1"/>
  <c r="AW55" i="1"/>
  <c r="BF55" i="1"/>
  <c r="BF66" i="1"/>
  <c r="BF92" i="1"/>
  <c r="BG55" i="1"/>
  <c r="BG66" i="1"/>
  <c r="BM55" i="1"/>
  <c r="BM66" i="1"/>
  <c r="BM92" i="1"/>
  <c r="BV55" i="1"/>
  <c r="BW55" i="1"/>
  <c r="AB65" i="1"/>
  <c r="AR65" i="1"/>
  <c r="AR66" i="1"/>
  <c r="AR92" i="1"/>
  <c r="L65" i="1"/>
  <c r="L66" i="1"/>
  <c r="L92" i="1"/>
  <c r="K65" i="1"/>
  <c r="J65" i="1"/>
  <c r="I65" i="1"/>
  <c r="H65" i="1"/>
  <c r="BL90" i="1"/>
  <c r="BL91" i="1"/>
  <c r="X82" i="1"/>
  <c r="X90" i="1"/>
  <c r="X91" i="1"/>
  <c r="AN82" i="1"/>
  <c r="AO90" i="1"/>
  <c r="AO91" i="1"/>
  <c r="BE82" i="1"/>
  <c r="BE90" i="1"/>
  <c r="BE91" i="1"/>
  <c r="H90" i="1"/>
  <c r="H91" i="1"/>
  <c r="I90" i="1"/>
  <c r="J90" i="1"/>
  <c r="J91" i="1"/>
  <c r="K90" i="1"/>
  <c r="K91" i="1"/>
  <c r="P90" i="1"/>
  <c r="P91" i="1"/>
  <c r="Q90" i="1"/>
  <c r="Q91" i="1"/>
  <c r="Z90" i="1"/>
  <c r="Z91" i="1"/>
  <c r="AA90" i="1"/>
  <c r="AA91" i="1"/>
  <c r="AF90" i="1"/>
  <c r="AF91" i="1"/>
  <c r="AG90" i="1"/>
  <c r="AG91" i="1"/>
  <c r="AP90" i="1"/>
  <c r="AP91" i="1"/>
  <c r="AQ90" i="1"/>
  <c r="AQ91" i="1"/>
  <c r="AV90" i="1"/>
  <c r="AV91" i="1"/>
  <c r="AW90" i="1"/>
  <c r="AW91" i="1"/>
  <c r="BD90" i="1"/>
  <c r="BD91" i="1"/>
  <c r="BF90" i="1"/>
  <c r="BF91" i="1"/>
  <c r="BG90" i="1"/>
  <c r="BG91" i="1"/>
  <c r="BM90" i="1"/>
  <c r="BM91" i="1"/>
  <c r="BT90" i="1"/>
  <c r="BT91" i="1"/>
  <c r="BU90" i="1"/>
  <c r="BU91" i="1"/>
  <c r="BV90" i="1"/>
  <c r="BV91" i="1"/>
  <c r="BW90" i="1"/>
  <c r="BW91" i="1"/>
  <c r="X30" i="1"/>
  <c r="X66" i="1"/>
  <c r="X92" i="1"/>
  <c r="X49" i="1"/>
  <c r="AO60" i="1"/>
  <c r="AO62" i="1"/>
  <c r="AN60" i="1"/>
  <c r="AN62" i="1"/>
  <c r="P72" i="1"/>
  <c r="P73" i="1"/>
  <c r="Z72" i="1"/>
  <c r="Z73" i="1"/>
  <c r="AA72" i="1"/>
  <c r="AA73" i="1"/>
  <c r="AF72" i="1"/>
  <c r="AF73" i="1"/>
  <c r="AP72" i="1"/>
  <c r="AP73" i="1"/>
  <c r="AQ72" i="1"/>
  <c r="AQ73" i="1"/>
  <c r="AV72" i="1"/>
  <c r="AV73" i="1"/>
  <c r="AV92" i="1"/>
  <c r="BF72" i="1"/>
  <c r="BF73" i="1"/>
  <c r="BG72" i="1"/>
  <c r="BG73" i="1"/>
  <c r="BL72" i="1"/>
  <c r="BL73" i="1"/>
  <c r="BV72" i="1"/>
  <c r="BV73" i="1"/>
  <c r="BV92" i="1"/>
  <c r="BW72" i="1"/>
  <c r="BW73" i="1"/>
  <c r="H73" i="1"/>
  <c r="K72" i="1"/>
  <c r="K73" i="1"/>
  <c r="J72" i="1"/>
  <c r="J73" i="1"/>
  <c r="I72" i="1"/>
  <c r="I73" i="1"/>
  <c r="BU72" i="1"/>
  <c r="BU73" i="1"/>
  <c r="BE72" i="1"/>
  <c r="BE73" i="1"/>
  <c r="AO72" i="1"/>
  <c r="AO73" i="1"/>
  <c r="Y72" i="1"/>
  <c r="Y73" i="1"/>
  <c r="BU77" i="1"/>
  <c r="BU78" i="1"/>
  <c r="BE77" i="1"/>
  <c r="BD77" i="1"/>
  <c r="AN77" i="1"/>
  <c r="AO77" i="1"/>
  <c r="AO78" i="1"/>
  <c r="BD76" i="1"/>
  <c r="BE76" i="1"/>
  <c r="AN76" i="1"/>
  <c r="AN78" i="1"/>
  <c r="BU51" i="1"/>
  <c r="BT51" i="1"/>
  <c r="BE51" i="1"/>
  <c r="BD51" i="1"/>
  <c r="AO51" i="1"/>
  <c r="AN51" i="1"/>
  <c r="BT50" i="1"/>
  <c r="BU50" i="1"/>
  <c r="AO50" i="1"/>
  <c r="AO34" i="1"/>
  <c r="AO55" i="1"/>
  <c r="BU17" i="1"/>
  <c r="BT17" i="1"/>
  <c r="BE17" i="1"/>
  <c r="BD17" i="1"/>
  <c r="AO17" i="1"/>
  <c r="AN17" i="1"/>
  <c r="BW79" i="1"/>
  <c r="BV79" i="1"/>
  <c r="BT79" i="1"/>
  <c r="BL79" i="1"/>
  <c r="BW78" i="1"/>
  <c r="BV78" i="1"/>
  <c r="BT78" i="1"/>
  <c r="BL78" i="1"/>
  <c r="BW62" i="1"/>
  <c r="BW66" i="1"/>
  <c r="BW92" i="1"/>
  <c r="BV62" i="1"/>
  <c r="BU62" i="1"/>
  <c r="BT62" i="1"/>
  <c r="BL62" i="1"/>
  <c r="BU58" i="1"/>
  <c r="BT58" i="1"/>
  <c r="BL58" i="1"/>
  <c r="BL66" i="1"/>
  <c r="BL92" i="1"/>
  <c r="BT35" i="1"/>
  <c r="BU35" i="1"/>
  <c r="BU55" i="1"/>
  <c r="BU16" i="1"/>
  <c r="BT16" i="1"/>
  <c r="BT30" i="1"/>
  <c r="BG79" i="1"/>
  <c r="BF79" i="1"/>
  <c r="AV79" i="1"/>
  <c r="BG78" i="1"/>
  <c r="BF78" i="1"/>
  <c r="AV78" i="1"/>
  <c r="BG62" i="1"/>
  <c r="BF62" i="1"/>
  <c r="BE62" i="1"/>
  <c r="BD62" i="1"/>
  <c r="AV62" i="1"/>
  <c r="BE58" i="1"/>
  <c r="BD58" i="1"/>
  <c r="AV58" i="1"/>
  <c r="BD35" i="1"/>
  <c r="BD55" i="1"/>
  <c r="BE35" i="1"/>
  <c r="BE55" i="1"/>
  <c r="BE16" i="1"/>
  <c r="BE30" i="1"/>
  <c r="BE66" i="1"/>
  <c r="BE92" i="1"/>
  <c r="BD16" i="1"/>
  <c r="BD30" i="1"/>
  <c r="BD66" i="1"/>
  <c r="BD92" i="1"/>
  <c r="AF58" i="1"/>
  <c r="AN35" i="1"/>
  <c r="AN55" i="1"/>
  <c r="AN66" i="1"/>
  <c r="AO35" i="1"/>
  <c r="P58" i="1"/>
  <c r="X76" i="1"/>
  <c r="X78" i="1"/>
  <c r="H62" i="1"/>
  <c r="I62" i="1"/>
  <c r="J62" i="1"/>
  <c r="K62" i="1"/>
  <c r="P62" i="1"/>
  <c r="Z62" i="1"/>
  <c r="AA62" i="1"/>
  <c r="AF62" i="1"/>
  <c r="AP62" i="1"/>
  <c r="AQ62" i="1"/>
  <c r="AQ66" i="1"/>
  <c r="AQ92" i="1"/>
  <c r="X15" i="1"/>
  <c r="Y15" i="1"/>
  <c r="Y30" i="1"/>
  <c r="Y60" i="1"/>
  <c r="Y62" i="1"/>
  <c r="X60" i="1"/>
  <c r="X62" i="1"/>
  <c r="AF79" i="1"/>
  <c r="P79" i="1"/>
  <c r="H30" i="1"/>
  <c r="H55" i="1"/>
  <c r="H66" i="1"/>
  <c r="H58" i="1"/>
  <c r="H79" i="1"/>
  <c r="I30" i="1"/>
  <c r="I55" i="1"/>
  <c r="I58" i="1"/>
  <c r="I66" i="1"/>
  <c r="I92" i="1"/>
  <c r="I79" i="1"/>
  <c r="J30" i="1"/>
  <c r="J55" i="1"/>
  <c r="J66" i="1"/>
  <c r="J92" i="1"/>
  <c r="J58" i="1"/>
  <c r="J79" i="1"/>
  <c r="K30" i="1"/>
  <c r="K55" i="1"/>
  <c r="K58" i="1"/>
  <c r="K66" i="1"/>
  <c r="K92" i="1"/>
  <c r="K79" i="1"/>
  <c r="X16" i="1"/>
  <c r="X58" i="1"/>
  <c r="Y16" i="1"/>
  <c r="Y58" i="1"/>
  <c r="Y79" i="1"/>
  <c r="Z16" i="1"/>
  <c r="Z30" i="1"/>
  <c r="Z66" i="1"/>
  <c r="Z79" i="1"/>
  <c r="AN16" i="1"/>
  <c r="AN26" i="1"/>
  <c r="AN30" i="1"/>
  <c r="AN58" i="1"/>
  <c r="AO58" i="1"/>
  <c r="AP79" i="1"/>
  <c r="AQ79" i="1"/>
  <c r="AP78" i="1"/>
  <c r="AQ78" i="1"/>
  <c r="Y78" i="1"/>
  <c r="H78" i="1"/>
  <c r="I78" i="1"/>
  <c r="J78" i="1"/>
  <c r="K78" i="1"/>
  <c r="P78" i="1"/>
  <c r="Z78" i="1"/>
  <c r="AF78" i="1"/>
  <c r="I91" i="1"/>
  <c r="AN72" i="1"/>
  <c r="AN73" i="1"/>
  <c r="BD72" i="1"/>
  <c r="BD73" i="1"/>
  <c r="BT72" i="1"/>
  <c r="BT73" i="1"/>
  <c r="X72" i="1"/>
  <c r="X73" i="1"/>
  <c r="X79" i="1"/>
  <c r="BE79" i="1"/>
  <c r="AN90" i="1"/>
  <c r="AN91" i="1"/>
  <c r="Y49" i="1"/>
  <c r="Y55" i="1"/>
  <c r="BD78" i="1"/>
  <c r="BD79" i="1"/>
  <c r="Y82" i="1"/>
  <c r="Y90" i="1"/>
  <c r="Y91" i="1"/>
  <c r="AA76" i="1"/>
  <c r="AA78" i="1"/>
  <c r="BE78" i="1"/>
  <c r="BU79" i="1"/>
  <c r="AA79" i="1"/>
  <c r="AO30" i="1"/>
  <c r="AO66" i="1"/>
  <c r="AP92" i="1"/>
  <c r="Y66" i="1"/>
  <c r="Y92" i="1"/>
  <c r="AO92" i="1"/>
  <c r="BU66" i="1"/>
  <c r="BU92" i="1"/>
  <c r="Z92" i="1"/>
  <c r="H92" i="1"/>
  <c r="BT66" i="1"/>
  <c r="BT92" i="1"/>
  <c r="AF92" i="1"/>
  <c r="P92" i="1"/>
  <c r="BG92" i="1"/>
  <c r="AN79" i="1"/>
  <c r="AN92" i="1"/>
  <c r="AO79" i="1"/>
  <c r="BT55" i="1"/>
</calcChain>
</file>

<file path=xl/sharedStrings.xml><?xml version="1.0" encoding="utf-8"?>
<sst xmlns="http://schemas.openxmlformats.org/spreadsheetml/2006/main" count="395" uniqueCount="153">
  <si>
    <t>tūkst. Lt</t>
  </si>
  <si>
    <t>Programos tikslo kodas</t>
  </si>
  <si>
    <t>Uždavinio kodas</t>
  </si>
  <si>
    <t>Priemonės kodas</t>
  </si>
  <si>
    <t>Priemonės pavadinimas</t>
  </si>
  <si>
    <t>Funkcinės klasifikacijos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</si>
  <si>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</si>
  <si>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</si>
  <si>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</si>
  <si>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</si>
  <si>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</si>
  <si>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</si>
  <si>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</si>
  <si>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02</t>
  </si>
  <si>
    <t>03</t>
  </si>
  <si>
    <t>04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</si>
  <si>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</si>
  <si>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</si>
  <si>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</si>
  <si>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</si>
  <si>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</si>
  <si>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</si>
  <si>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</si>
  <si>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</si>
  <si>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</si>
  <si>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</si>
  <si>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</si>
  <si>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Numatomi Savivaldybės biudžeto  asignavimai</t>
  </si>
  <si>
    <t>Paskolų grąžinimas</t>
  </si>
  <si>
    <t>Palūkanų už paskolas mokėjimas</t>
  </si>
  <si>
    <t>188718528</t>
  </si>
  <si>
    <t>Efektyviai organizuoti Savivaldybės darbą, tinkamai įgyvendinant jos funkcijas</t>
  </si>
  <si>
    <t>Sudaryti sąlygas Savivaldybės funkcijoms įgyvendinti</t>
  </si>
  <si>
    <t>05</t>
  </si>
  <si>
    <t>06</t>
  </si>
  <si>
    <t>Valstybinės kalbos vartojimo
 ir taisyklingumo kontrolė</t>
  </si>
  <si>
    <t>07</t>
  </si>
  <si>
    <t>08</t>
  </si>
  <si>
    <t>Vykdyti valstybines ( perduotas savivaldybei) funkcijas</t>
  </si>
  <si>
    <t>Valstybės kalbos vartojimo ir taisyklingumo 
kontrolė</t>
  </si>
  <si>
    <t>Savivaldybės administracijos direktoriaus rezervo tvarkymo programa</t>
  </si>
  <si>
    <t xml:space="preserve">Prisiimtų finansinių įsipareigojimų valdymas </t>
  </si>
  <si>
    <t>Paskolų ir palūkanų mokėjimas pagal pasirašytas skolų gražinimo sutartis</t>
  </si>
  <si>
    <t>188731956</t>
  </si>
  <si>
    <t>Užtikrinti visuomenės, materialaus turto ir aplinkos apsaugą, operatyviai ir laiku pasiekti nelaimės vietą, modernizuoti gelbėjimo sistemą, užtikrinti gaisrų prevenciją ir visuomenės švietimą šioje srityje</t>
  </si>
  <si>
    <t>Kelių priežiūros ir plėtros programos lėšos</t>
  </si>
  <si>
    <t>VIP lėšos</t>
  </si>
  <si>
    <t>Privalomojo sveikatos draudimo lėšos</t>
  </si>
  <si>
    <t>Aplinkos apsaugos rėmimo spec. programa</t>
  </si>
  <si>
    <t>09</t>
  </si>
  <si>
    <t>Piliečių prašymams atkurti nuosavybės teises į išlikusį nekilnojamąjį turtą nagrinėti ir sprendimams dėl nuosavybės teisių atkūrimo priimti</t>
  </si>
  <si>
    <t xml:space="preserve">Įstaigų dokumentų,
vnt. </t>
  </si>
  <si>
    <t xml:space="preserve">% dydis,  patvirtintas savivaldybės
 biudžeto asignavimų sumos </t>
  </si>
  <si>
    <t>LSA nario mokesčiui 
skirta pinigų suma, tūkst. Lt</t>
  </si>
  <si>
    <t>Grąžinta paskolų, 
tūkst. Lt</t>
  </si>
  <si>
    <t>Sumokėtos palūkanos už paskolas, tūkst. Lt</t>
  </si>
  <si>
    <t>Valstybės biudžeto spec. tikslinė dotacija</t>
  </si>
  <si>
    <t>Poliklinikos pastato Alytuje, Naujoji g. 48, energetinio efektyvumo didinimas, rekonstravimas</t>
  </si>
  <si>
    <t>Lietuvos seniūnijų asociacijos
 nario mokestis</t>
  </si>
  <si>
    <t>Narystės mokesčių mokėjimas</t>
  </si>
  <si>
    <t>Visuomenės informavimo
 priemonių, vnt.</t>
  </si>
  <si>
    <t>Reklamos ir viešųjų
 užrašų,vnt.</t>
  </si>
  <si>
    <t>Suteikta konsultacijų
 juridiniams ir fiziniams asmenims, vnt.</t>
  </si>
  <si>
    <t>A0</t>
  </si>
  <si>
    <t>A2</t>
  </si>
  <si>
    <t>A3</t>
  </si>
  <si>
    <t>K1</t>
  </si>
  <si>
    <t>A5</t>
  </si>
  <si>
    <t>P1</t>
  </si>
  <si>
    <t>2 lentelė</t>
  </si>
  <si>
    <t>Gyvenamųjų ir negyvenamųjų patalpų nuoma (pajamos už paslaugas)</t>
  </si>
  <si>
    <t>Dalyvavimas rengiant ir
 vykdant mobilizaciją</t>
  </si>
  <si>
    <t>Per metus patikrinta:</t>
  </si>
  <si>
    <t>Informacinė ir šviečiamoji veikla:
Atminties interneto svetainėje ,vnt.
Suteikta rekomendacijų, vnt.</t>
  </si>
  <si>
    <t xml:space="preserve">
15
70</t>
  </si>
  <si>
    <t xml:space="preserve">
10
75</t>
  </si>
  <si>
    <t xml:space="preserve">
15
77</t>
  </si>
  <si>
    <t>Įregistruota santuokų, vnt</t>
  </si>
  <si>
    <t>Įregistruota ištuokų, vnt</t>
  </si>
  <si>
    <t>Apskaityta santuokų, vnt</t>
  </si>
  <si>
    <t>Apskaityta ištuokų, vnt</t>
  </si>
  <si>
    <t>Ištaisytos, papildytos bylos, vnt</t>
  </si>
  <si>
    <t>Vardo, pavardės keitimo bylos, vnt</t>
  </si>
  <si>
    <t>Įregistruota gimimų, vnt</t>
  </si>
  <si>
    <t>Išduota pakartotinių liudijimų, vnt</t>
  </si>
  <si>
    <t>Apskaityta giminų, vnt</t>
  </si>
  <si>
    <t>Išduota civilinės būklės aktų kopijų, vnt</t>
  </si>
  <si>
    <t>Įvaikinimas, vnt</t>
  </si>
  <si>
    <t>Išduota pažymų apie šeiminę padėtį, vnt</t>
  </si>
  <si>
    <t>Tėvystės pripažinimas, nustatymas, nuginčijimas, vnt</t>
  </si>
  <si>
    <t>Mirčių įregistranvimas, vnt</t>
  </si>
  <si>
    <t>Išduodamų juridinius faktus patvirtinančių dokumentų skaičius, vnt</t>
  </si>
  <si>
    <t>Mobilizacijos plano rengimas ir tikslinimas, vnt</t>
  </si>
  <si>
    <t>Ataskaitų, susijusių su mobilizacija, ruošimas, vnt</t>
  </si>
  <si>
    <t>Gyventojų, pasinaudojusių deklaravimo paslauga skaičius, vnt</t>
  </si>
  <si>
    <t>Prižiūrėti, ar teisėtai, efektyviai, ekonomiškai ir rezultatyviai valdomas ir naudojamas savivaldybės turtas, patikėjimo teise valdomas valstybės turtas, kaip vykdomas savivaldybės biudžetas ir naudojami kiti piniginiai ištekliai.</t>
  </si>
  <si>
    <t>Atlikti finansinius ir veiklos auditus, patikrinimus, rengti išvadas.</t>
  </si>
  <si>
    <t>Finansinių ir veiklos 
 auditų, patikrinimų kaita, vnt</t>
  </si>
  <si>
    <t>Pareigybių skaičius, vnt</t>
  </si>
  <si>
    <t>Užtikrinti gyventojų saugumą gesinant gaisrus ir vykdant gelbėjimo darbus</t>
  </si>
  <si>
    <t>Iškvietimų skaičiaus 
kaita, vnt</t>
  </si>
  <si>
    <t>Aprūpinimas priešgaisriniu 
inventoriumi, vnt</t>
  </si>
  <si>
    <t>Darbo užmokestį
 gaunatys asmenys, darbuotojų sk.</t>
  </si>
  <si>
    <t>Kvalifikacijos kėlimas 
dalyvavimas mokymuose, darbuotojų sk.</t>
  </si>
  <si>
    <t>Ugniagesių komandų
 patalpų būklės gerinimas, komandų sk.</t>
  </si>
  <si>
    <t>Darbuotojų sveikatos
 tikrinimas, darbuotojų sk.</t>
  </si>
  <si>
    <t>Buhalterinės programos 
priežiūra, vnt.</t>
  </si>
  <si>
    <t>Gyventojų registro tvarkymas
 ir duomenų teikimas valstybės registrams</t>
  </si>
  <si>
    <t>A4</t>
  </si>
  <si>
    <t>Užtikrinti finansavimą nenumatytoms išlaidoms dengti</t>
  </si>
  <si>
    <t>Priešgaisrinės saugos organizavimas</t>
  </si>
  <si>
    <t>Operatyviai ir laiku pasiekiama nelaimės vieta, vykdoma gaisrų prevencija</t>
  </si>
  <si>
    <t>Vykdoma visuomenės švietimas, aprūpinama apsaugos ir gelbėjimo įranga</t>
  </si>
  <si>
    <t>Stiprinama ugniagesių komandų materialinė bazė</t>
  </si>
  <si>
    <t>Palaikoma pagrindinius higienos, ergonomikos reikalavimus atitinkanti aplinka</t>
  </si>
  <si>
    <t>Organizuojama kompiuterinių programų priežiūra, darbuotojų sveikatos patikrinimai  ir kitus darbus,kurie užtikrintų priešgaisrinės tarnybos veiklą</t>
  </si>
  <si>
    <t>Įstatymų nustatyta tvarka mokami atlyginimai darbuotojams</t>
  </si>
  <si>
    <t>Keliama darbuotojų kvalifikacija, dalyvaujama įvariuose mokymuose</t>
  </si>
  <si>
    <t xml:space="preserve"> 2014-2016 METŲ SAVIVALDYBĖS VEIKLOS, PAGRINDINIŲ FUNKCIJŲ VYKDYMO, STRATEGIJOS FORMAVIMO IR JOS ĮGYVENDINIMO  PROGRAMOS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</si>
  <si>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TIKSLŲ, UŽDAVINIŲ IR PRIEMONIŲ IŠLAIDŲ SUVESTINĖ</t>
  </si>
  <si>
    <t>Asignavimų valdytojo kodas</t>
  </si>
  <si>
    <t>Civilinės būklės aktų
  registravimas</t>
  </si>
  <si>
    <t>02 PROGRAMA.SAVIVALDYBĖS VEIKLOS, PAGRINDINIŲ FUNKCIJŲ VYKDYMO, STRATEGIJOS FORMAVIMO IR JOS ĮGYVENDINIMO</t>
  </si>
  <si>
    <t>Paskolos lėšos</t>
  </si>
  <si>
    <t>Privatizavimo fondo lėšos</t>
  </si>
  <si>
    <t>Kiti finansavimo šaltiniai</t>
  </si>
  <si>
    <t>Biudžetinių įstaigų pajamos</t>
  </si>
  <si>
    <t>Civilinės būklės aktų
 registravimas</t>
  </si>
  <si>
    <t>Savivaldybei priskirtų archyvinių dokumentų
tvarkymas</t>
  </si>
  <si>
    <t>Gyvenamosios vietos 
deklaravimo duomenų ir gyvenamosios vietos neturinčių asmenų apskaitos duomenų tvarkymas</t>
  </si>
  <si>
    <r>
      <rPr>
        <b/>
        <sz val="10"/>
        <rFont val="Times New Roman"/>
        <family val="1"/>
        <charset val="186"/>
      </rPr>
      <t xml:space="preserve">Savivaldos instucijos veiklos programos įgyvendinimas </t>
    </r>
    <r>
      <rPr>
        <sz val="10"/>
        <rFont val="Times New Roman"/>
        <family val="1"/>
        <charset val="186"/>
      </rPr>
      <t>(savivaldybės tarybos finansinio,  ūkinio bei materialinio aptarnavimo užtikrinimas)</t>
    </r>
  </si>
  <si>
    <r>
      <rPr>
        <b/>
        <sz val="10"/>
        <rFont val="Times New Roman"/>
        <family val="1"/>
        <charset val="186"/>
      </rPr>
      <t>Savivaldybės administracijos veiklos programos įgyvendinimas</t>
    </r>
    <r>
      <rPr>
        <sz val="10"/>
        <rFont val="Times New Roman"/>
        <family val="1"/>
        <charset val="186"/>
      </rPr>
      <t xml:space="preserve"> (bendrų ekonominių  ir soc. planų ir programų formulavimas, koordinavimas, priežiūra, administravimas ir valdymas)</t>
    </r>
  </si>
  <si>
    <t>Savivaldybei priskirtų  archyvinių dokumentų tvarkymas (pajamos už paslaugas)</t>
  </si>
  <si>
    <t>Civilinė sauga</t>
  </si>
  <si>
    <t>Duomenų teikimas Suteiktos
 valstybės pagalbos registrui</t>
  </si>
  <si>
    <t>Skatinti vietos bendruomenių savivaldą ir savarankiškumą.</t>
  </si>
  <si>
    <t>Vietos bendruomenių savivaldos 2013-2015 metų programos lėšų vietos bendruomenių sprendimams įgyvendinti</t>
  </si>
  <si>
    <t>A8</t>
  </si>
  <si>
    <t>Seniūnijų, kurioms skiriamas finansavimas, skaičius, vnt</t>
  </si>
  <si>
    <t>Kvalifikacijos kėlimas mokymo kursuose,seminaruose,
konferencijose, vnt</t>
  </si>
  <si>
    <t>Savivaldybės biudžeto patvirtinti  asignavimai</t>
  </si>
  <si>
    <t>Savivaldybės biudžeto asignavimų planas</t>
  </si>
  <si>
    <t>Perduodamų asmenų prašymų savivaldybės
 struktūriniams padaliniams, tarpininkaujant
 seniūnijoms, skaičius, vnt.</t>
  </si>
  <si>
    <t>Savivaldybės tesiės aktų skelbimas Teisės aktų registre
 ir savivaldybės svetainės  interneto puslapyje, 
įgyvendinimo terminas</t>
  </si>
  <si>
    <t>Teisės aktų nustatytais
 terminais</t>
  </si>
  <si>
    <t>Savivaldybių išlaidoms, patirtoms pritaikant informacines sistemas euro įvedimui, kompensavimas</t>
  </si>
  <si>
    <t>Lietuvos savivaldybių asociacijos nario mokestis</t>
  </si>
  <si>
    <t xml:space="preserve"> Įsigytų objektų iš  ES lėšų 
draudimas</t>
  </si>
  <si>
    <t>Alytaus rajono savivaldybės kontrolės ir audito tarnybos veiklos užtikrinimas</t>
  </si>
  <si>
    <t>Rekonstruotas objektas, vnt</t>
  </si>
  <si>
    <t>Saugomų dokumentų kiekis, tiesinių lentynų metrų</t>
  </si>
  <si>
    <t>Lietuvos seniūnijų asociacijos nario mokestis, tūkst.Lt</t>
  </si>
  <si>
    <t>Ekstramalių situacijų 
skaičius, vnt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</si>
</sst>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8"/>
      <color indexed="9"/>
      <name val="Times New Roman"/>
      <family val="1"/>
      <charset val="186"/>
    </font>
    <font>
      <sz val="8"/>
      <name val="Arial"/>
      <family val="2"/>
      <charset val="186"/>
    </font>
    <font>
      <sz val="8"/>
      <color indexed="42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8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  <charset val="186"/>
    </font>
    <font>
      <sz val="6"/>
      <name val="Times New Roman"/>
      <family val="1"/>
      <charset val="186"/>
    </font>
    <font>
      <sz val="9"/>
      <color indexed="10"/>
      <name val="Times New Roman"/>
      <family val="1"/>
      <charset val="186"/>
    </font>
    <font>
      <sz val="9"/>
      <name val="Times New Roman"/>
      <family val="1"/>
    </font>
    <font>
      <sz val="7"/>
      <name val="Times New Roman"/>
      <family val="1"/>
      <charset val="186"/>
    </font>
    <font>
      <sz val="7"/>
      <color indexed="9"/>
      <name val="Times New Roman"/>
      <family val="1"/>
      <charset val="186"/>
    </font>
    <font>
      <sz val="7"/>
      <name val="Arial"/>
      <family val="2"/>
      <charset val="186"/>
    </font>
    <font>
      <sz val="8"/>
      <color indexed="10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  <charset val="186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12"/>
      <name val="Times New Roman"/>
      <family val="1"/>
      <charset val="186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27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9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NumberFormat="1" applyFont="1" applyAlignment="1">
      <alignment vertical="top"/>
    </xf>
    <xf numFmtId="0" fontId="1" fillId="0" borderId="0" xfId="0" applyFont="1" applyBorder="1" applyAlignment="1">
      <alignment vertical="top"/>
    </xf>
    <xf numFmtId="0" fontId="8" fillId="0" borderId="0" xfId="0" applyFont="1"/>
    <xf numFmtId="0" fontId="1" fillId="0" borderId="0" xfId="0" applyNumberFormat="1" applyFont="1" applyAlignment="1">
      <alignment horizontal="left" vertical="top"/>
    </xf>
    <xf numFmtId="0" fontId="3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center" textRotation="90" wrapText="1"/>
    </xf>
    <xf numFmtId="0" fontId="1" fillId="4" borderId="1" xfId="0" applyFont="1" applyFill="1" applyBorder="1" applyAlignment="1">
      <alignment vertical="top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0" fontId="12" fillId="5" borderId="1" xfId="0" applyFont="1" applyFill="1" applyBorder="1" applyAlignment="1">
      <alignment vertical="top"/>
    </xf>
    <xf numFmtId="0" fontId="4" fillId="0" borderId="1" xfId="0" applyFont="1" applyBorder="1" applyAlignment="1">
      <alignment vertical="top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9" fillId="6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NumberFormat="1" applyFont="1" applyFill="1" applyAlignment="1">
      <alignment vertical="center"/>
    </xf>
    <xf numFmtId="164" fontId="10" fillId="0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6" fillId="9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164" fontId="8" fillId="0" borderId="1" xfId="0" applyNumberFormat="1" applyFont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/>
    </xf>
    <xf numFmtId="2" fontId="8" fillId="6" borderId="1" xfId="0" applyNumberFormat="1" applyFont="1" applyFill="1" applyBorder="1" applyAlignment="1">
      <alignment horizontal="center" vertical="top"/>
    </xf>
    <xf numFmtId="2" fontId="9" fillId="6" borderId="1" xfId="0" applyNumberFormat="1" applyFont="1" applyFill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horizontal="center" vertical="top"/>
    </xf>
    <xf numFmtId="2" fontId="9" fillId="0" borderId="1" xfId="0" applyNumberFormat="1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right" vertical="center"/>
    </xf>
    <xf numFmtId="49" fontId="14" fillId="10" borderId="1" xfId="0" applyNumberFormat="1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 wrapText="1"/>
    </xf>
    <xf numFmtId="0" fontId="17" fillId="10" borderId="1" xfId="0" applyFont="1" applyFill="1" applyBorder="1" applyAlignment="1">
      <alignment horizontal="center" vertical="top" textRotation="90"/>
    </xf>
    <xf numFmtId="164" fontId="9" fillId="0" borderId="1" xfId="0" applyNumberFormat="1" applyFont="1" applyFill="1" applyBorder="1" applyAlignment="1">
      <alignment horizontal="center" vertical="top" wrapText="1"/>
    </xf>
    <xf numFmtId="164" fontId="13" fillId="0" borderId="1" xfId="0" applyNumberFormat="1" applyFont="1" applyFill="1" applyBorder="1" applyAlignment="1">
      <alignment horizontal="center" vertical="top"/>
    </xf>
    <xf numFmtId="164" fontId="8" fillId="10" borderId="1" xfId="0" applyNumberFormat="1" applyFont="1" applyFill="1" applyBorder="1" applyAlignment="1">
      <alignment horizontal="center" vertical="top"/>
    </xf>
    <xf numFmtId="0" fontId="8" fillId="10" borderId="1" xfId="0" applyFont="1" applyFill="1" applyBorder="1" applyAlignment="1">
      <alignment horizontal="center" vertical="top"/>
    </xf>
    <xf numFmtId="164" fontId="18" fillId="10" borderId="1" xfId="0" applyNumberFormat="1" applyFont="1" applyFill="1" applyBorder="1" applyAlignment="1">
      <alignment horizontal="center" vertical="top"/>
    </xf>
    <xf numFmtId="164" fontId="8" fillId="11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distributed" wrapText="1"/>
    </xf>
    <xf numFmtId="0" fontId="1" fillId="0" borderId="1" xfId="0" applyFont="1" applyBorder="1" applyAlignment="1">
      <alignment horizontal="left" vertical="top" indent="1"/>
    </xf>
    <xf numFmtId="0" fontId="12" fillId="7" borderId="1" xfId="0" applyFont="1" applyFill="1" applyBorder="1" applyAlignment="1">
      <alignment vertical="top"/>
    </xf>
    <xf numFmtId="0" fontId="13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/>
    <xf numFmtId="164" fontId="1" fillId="5" borderId="1" xfId="0" applyNumberFormat="1" applyFont="1" applyFill="1" applyBorder="1" applyAlignment="1">
      <alignment vertical="center"/>
    </xf>
    <xf numFmtId="0" fontId="20" fillId="0" borderId="0" xfId="0" applyFont="1" applyAlignment="1">
      <alignment vertical="top" textRotation="90"/>
    </xf>
    <xf numFmtId="0" fontId="20" fillId="0" borderId="0" xfId="0" applyFont="1" applyBorder="1" applyAlignment="1">
      <alignment horizontal="center" vertical="top" textRotation="90" wrapText="1"/>
    </xf>
    <xf numFmtId="0" fontId="20" fillId="10" borderId="1" xfId="0" applyFont="1" applyFill="1" applyBorder="1" applyAlignment="1">
      <alignment horizontal="left" vertical="top" textRotation="90"/>
    </xf>
    <xf numFmtId="0" fontId="20" fillId="0" borderId="1" xfId="0" applyFont="1" applyFill="1" applyBorder="1" applyAlignment="1">
      <alignment horizontal="left" vertical="top" textRotation="90" wrapText="1"/>
    </xf>
    <xf numFmtId="164" fontId="20" fillId="0" borderId="0" xfId="0" applyNumberFormat="1" applyFont="1" applyAlignment="1">
      <alignment vertical="center" textRotation="90"/>
    </xf>
    <xf numFmtId="164" fontId="21" fillId="0" borderId="0" xfId="0" applyNumberFormat="1" applyFont="1" applyFill="1" applyAlignment="1">
      <alignment vertical="center" textRotation="90"/>
    </xf>
    <xf numFmtId="0" fontId="22" fillId="0" borderId="0" xfId="0" applyFont="1" applyAlignment="1">
      <alignment vertical="center" textRotation="90"/>
    </xf>
    <xf numFmtId="0" fontId="22" fillId="0" borderId="0" xfId="0" applyFont="1" applyAlignment="1">
      <alignment textRotation="90"/>
    </xf>
    <xf numFmtId="0" fontId="20" fillId="0" borderId="0" xfId="0" applyFont="1" applyAlignment="1">
      <alignment textRotation="90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49" fontId="20" fillId="0" borderId="1" xfId="0" applyNumberFormat="1" applyFont="1" applyBorder="1" applyAlignment="1">
      <alignment horizontal="center" vertical="top" textRotation="90"/>
    </xf>
    <xf numFmtId="49" fontId="17" fillId="0" borderId="1" xfId="0" applyNumberFormat="1" applyFont="1" applyBorder="1" applyAlignment="1">
      <alignment horizontal="center" vertical="top" textRotation="90"/>
    </xf>
    <xf numFmtId="0" fontId="1" fillId="0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top"/>
    </xf>
    <xf numFmtId="0" fontId="1" fillId="5" borderId="1" xfId="0" applyFont="1" applyFill="1" applyBorder="1" applyAlignment="1">
      <alignment vertical="top"/>
    </xf>
    <xf numFmtId="1" fontId="14" fillId="0" borderId="1" xfId="0" applyNumberFormat="1" applyFont="1" applyBorder="1" applyAlignment="1">
      <alignment horizontal="center" vertical="top" wrapText="1"/>
    </xf>
    <xf numFmtId="1" fontId="24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Continuous" vertical="top"/>
    </xf>
    <xf numFmtId="1" fontId="1" fillId="0" borderId="1" xfId="0" applyNumberFormat="1" applyFont="1" applyBorder="1" applyAlignment="1">
      <alignment horizontal="centerContinuous" vertical="top" wrapText="1"/>
    </xf>
    <xf numFmtId="1" fontId="1" fillId="11" borderId="1" xfId="0" applyNumberFormat="1" applyFont="1" applyFill="1" applyBorder="1" applyAlignment="1">
      <alignment horizontal="centerContinuous" vertical="top" wrapText="1"/>
    </xf>
    <xf numFmtId="1" fontId="1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164" fontId="25" fillId="6" borderId="1" xfId="0" applyNumberFormat="1" applyFont="1" applyFill="1" applyBorder="1" applyAlignment="1">
      <alignment horizontal="center" vertical="top"/>
    </xf>
    <xf numFmtId="164" fontId="25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1" fontId="1" fillId="0" borderId="1" xfId="0" applyNumberFormat="1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top"/>
    </xf>
    <xf numFmtId="1" fontId="1" fillId="11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1" fontId="1" fillId="0" borderId="1" xfId="0" applyNumberFormat="1" applyFont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/>
    </xf>
    <xf numFmtId="0" fontId="20" fillId="0" borderId="1" xfId="0" applyFont="1" applyFill="1" applyBorder="1" applyAlignment="1">
      <alignment horizontal="center" vertical="top" textRotation="90" wrapText="1"/>
    </xf>
    <xf numFmtId="49" fontId="14" fillId="10" borderId="1" xfId="0" applyNumberFormat="1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center" vertical="top"/>
    </xf>
    <xf numFmtId="0" fontId="20" fillId="10" borderId="1" xfId="0" applyFont="1" applyFill="1" applyBorder="1" applyAlignment="1">
      <alignment horizontal="center" vertical="top" textRotation="90"/>
    </xf>
    <xf numFmtId="49" fontId="26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center" textRotation="90" wrapText="1"/>
    </xf>
    <xf numFmtId="0" fontId="1" fillId="0" borderId="1" xfId="0" applyFont="1" applyFill="1" applyBorder="1" applyAlignment="1">
      <alignment horizontal="left" vertical="center" wrapText="1" indent="1"/>
    </xf>
    <xf numFmtId="49" fontId="6" fillId="12" borderId="1" xfId="0" applyNumberFormat="1" applyFont="1" applyFill="1" applyBorder="1" applyAlignment="1">
      <alignment horizontal="left" vertical="top"/>
    </xf>
    <xf numFmtId="49" fontId="6" fillId="10" borderId="1" xfId="0" applyNumberFormat="1" applyFont="1" applyFill="1" applyBorder="1" applyAlignment="1">
      <alignment horizontal="center" vertical="top" wrapText="1"/>
    </xf>
    <xf numFmtId="0" fontId="23" fillId="5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vertical="top"/>
    </xf>
    <xf numFmtId="0" fontId="7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0" fontId="24" fillId="0" borderId="1" xfId="0" applyFont="1" applyBorder="1" applyAlignment="1">
      <alignment vertical="top" wrapText="1"/>
    </xf>
    <xf numFmtId="49" fontId="6" fillId="0" borderId="1" xfId="0" applyNumberFormat="1" applyFont="1" applyFill="1" applyBorder="1" applyAlignment="1">
      <alignment horizontal="left" vertical="top"/>
    </xf>
    <xf numFmtId="49" fontId="6" fillId="0" borderId="1" xfId="0" applyNumberFormat="1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left" vertical="center" wrapText="1"/>
    </xf>
    <xf numFmtId="164" fontId="19" fillId="0" borderId="1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left" vertical="top"/>
    </xf>
    <xf numFmtId="0" fontId="1" fillId="14" borderId="1" xfId="0" applyFont="1" applyFill="1" applyBorder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1" fillId="14" borderId="1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top"/>
    </xf>
    <xf numFmtId="0" fontId="8" fillId="0" borderId="1" xfId="0" applyFont="1" applyBorder="1" applyAlignment="1">
      <alignment vertical="top" wrapText="1"/>
    </xf>
    <xf numFmtId="0" fontId="8" fillId="0" borderId="1" xfId="0" applyFont="1" applyFill="1" applyBorder="1" applyAlignment="1">
      <alignment horizontal="left" vertical="top" wrapText="1"/>
    </xf>
    <xf numFmtId="49" fontId="19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8" fillId="0" borderId="4" xfId="0" applyNumberFormat="1" applyFont="1" applyFill="1" applyBorder="1" applyAlignment="1">
      <alignment horizontal="center" vertical="top" wrapText="1"/>
    </xf>
    <xf numFmtId="0" fontId="14" fillId="0" borderId="5" xfId="0" applyFont="1" applyBorder="1" applyAlignment="1">
      <alignment horizontal="left" vertical="top" wrapText="1"/>
    </xf>
    <xf numFmtId="1" fontId="14" fillId="0" borderId="5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vertical="top"/>
    </xf>
    <xf numFmtId="0" fontId="19" fillId="0" borderId="1" xfId="0" applyFont="1" applyBorder="1" applyAlignment="1">
      <alignment horizontal="left" vertical="top" wrapText="1"/>
    </xf>
    <xf numFmtId="1" fontId="19" fillId="0" borderId="1" xfId="0" applyNumberFormat="1" applyFont="1" applyBorder="1" applyAlignment="1">
      <alignment horizontal="center" vertical="top" wrapText="1"/>
    </xf>
    <xf numFmtId="1" fontId="27" fillId="0" borderId="1" xfId="0" applyNumberFormat="1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 textRotation="90"/>
    </xf>
    <xf numFmtId="1" fontId="1" fillId="0" borderId="1" xfId="0" applyNumberFormat="1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7" fillId="0" borderId="1" xfId="0" applyNumberFormat="1" applyFont="1" applyBorder="1" applyAlignment="1">
      <alignment horizontal="center" vertical="top" textRotation="90" wrapText="1"/>
    </xf>
    <xf numFmtId="49" fontId="20" fillId="0" borderId="1" xfId="0" applyNumberFormat="1" applyFont="1" applyBorder="1" applyAlignment="1">
      <alignment horizontal="center" vertical="top" textRotation="90" wrapText="1"/>
    </xf>
    <xf numFmtId="0" fontId="14" fillId="0" borderId="1" xfId="0" applyFont="1" applyBorder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49" fontId="6" fillId="3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5" fillId="8" borderId="4" xfId="0" applyFont="1" applyFill="1" applyBorder="1" applyAlignment="1">
      <alignment horizontal="left" vertical="top" wrapText="1"/>
    </xf>
    <xf numFmtId="0" fontId="5" fillId="8" borderId="2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textRotation="90" wrapText="1"/>
    </xf>
    <xf numFmtId="164" fontId="6" fillId="2" borderId="1" xfId="0" applyNumberFormat="1" applyFont="1" applyFill="1" applyBorder="1" applyAlignment="1">
      <alignment horizontal="left" vertical="top" wrapText="1"/>
    </xf>
    <xf numFmtId="0" fontId="20" fillId="10" borderId="1" xfId="0" applyFont="1" applyFill="1" applyBorder="1" applyAlignment="1">
      <alignment horizontal="center" vertical="top" textRotation="90"/>
    </xf>
    <xf numFmtId="49" fontId="6" fillId="9" borderId="1" xfId="0" applyNumberFormat="1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right" vertical="center"/>
    </xf>
    <xf numFmtId="49" fontId="6" fillId="12" borderId="1" xfId="0" applyNumberFormat="1" applyFont="1" applyFill="1" applyBorder="1" applyAlignment="1">
      <alignment horizontal="left" vertical="top"/>
    </xf>
    <xf numFmtId="49" fontId="6" fillId="3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left" vertical="top"/>
    </xf>
    <xf numFmtId="0" fontId="0" fillId="0" borderId="1" xfId="0" applyBorder="1"/>
    <xf numFmtId="0" fontId="1" fillId="0" borderId="1" xfId="0" applyFont="1" applyBorder="1" applyAlignment="1">
      <alignment horizontal="center" vertical="top" textRotation="90" wrapText="1"/>
    </xf>
    <xf numFmtId="0" fontId="1" fillId="0" borderId="1" xfId="0" applyNumberFormat="1" applyFont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 textRotation="90" wrapText="1"/>
    </xf>
    <xf numFmtId="49" fontId="6" fillId="8" borderId="1" xfId="0" applyNumberFormat="1" applyFont="1" applyFill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left" vertical="top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0" fontId="17" fillId="10" borderId="5" xfId="0" applyFont="1" applyFill="1" applyBorder="1" applyAlignment="1">
      <alignment horizontal="center" vertical="top" textRotation="90"/>
    </xf>
    <xf numFmtId="0" fontId="17" fillId="10" borderId="6" xfId="0" applyFont="1" applyFill="1" applyBorder="1" applyAlignment="1">
      <alignment horizontal="center" vertical="top" textRotation="90"/>
    </xf>
    <xf numFmtId="0" fontId="17" fillId="10" borderId="3" xfId="0" applyFont="1" applyFill="1" applyBorder="1" applyAlignment="1">
      <alignment horizontal="center" vertical="top" textRotation="90"/>
    </xf>
    <xf numFmtId="0" fontId="17" fillId="10" borderId="1" xfId="0" applyFont="1" applyFill="1" applyBorder="1" applyAlignment="1">
      <alignment horizontal="center" vertical="top" textRotation="90"/>
    </xf>
    <xf numFmtId="0" fontId="3" fillId="0" borderId="1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4" fillId="1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49" fontId="17" fillId="0" borderId="1" xfId="0" applyNumberFormat="1" applyFont="1" applyBorder="1" applyAlignment="1">
      <alignment horizontal="center" vertical="top" textRotation="90"/>
    </xf>
    <xf numFmtId="49" fontId="20" fillId="0" borderId="1" xfId="0" applyNumberFormat="1" applyFont="1" applyBorder="1" applyAlignment="1">
      <alignment horizontal="center" vertical="top" textRotation="90"/>
    </xf>
    <xf numFmtId="49" fontId="6" fillId="2" borderId="4" xfId="0" applyNumberFormat="1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left" vertical="center"/>
    </xf>
    <xf numFmtId="49" fontId="6" fillId="2" borderId="7" xfId="0" applyNumberFormat="1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top" textRotation="90" wrapText="1"/>
    </xf>
    <xf numFmtId="49" fontId="6" fillId="13" borderId="1" xfId="0" applyNumberFormat="1" applyFont="1" applyFill="1" applyBorder="1" applyAlignment="1">
      <alignment horizontal="center" vertical="top" wrapText="1"/>
    </xf>
    <xf numFmtId="0" fontId="28" fillId="0" borderId="0" xfId="0" applyFont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center" vertical="top"/>
    </xf>
    <xf numFmtId="0" fontId="8" fillId="0" borderId="6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04"/>
  <sheetViews>
    <sheetView tabSelected="1" view="pageBreakPreview" topLeftCell="A82" zoomScaleNormal="89" zoomScaleSheetLayoutView="100" workbookViewId="0">
      <selection activeCell="S86" sqref="S86"/>
    </sheetView>
  </sheetViews>
  <sheetFormatPr defaultRowHeight="11.25" x14ac:dyDescent="0.2"/>
  <cols>
    <col min="1" max="1" width="2.7109375" style="1" customWidth="1"/>
    <col min="2" max="3" width="3.85546875" style="1" customWidth="1"/>
    <col min="4" max="4" width="25.28515625" style="1" customWidth="1"/>
    <col min="5" max="5" width="3.7109375" style="1" customWidth="1"/>
    <col min="6" max="6" width="4.5703125" style="2" customWidth="1"/>
    <col min="7" max="7" width="4.42578125" style="75" customWidth="1"/>
    <col min="8" max="10" width="0" style="1" hidden="1" customWidth="1"/>
    <col min="11" max="11" width="1.5703125" style="1" hidden="1" customWidth="1"/>
    <col min="12" max="12" width="4.28515625" style="1" customWidth="1"/>
    <col min="13" max="13" width="2.140625" style="1" customWidth="1"/>
    <col min="14" max="14" width="5.140625" style="1" customWidth="1"/>
    <col min="15" max="15" width="4.42578125" style="1" customWidth="1"/>
    <col min="16" max="16" width="5.85546875" style="1" customWidth="1"/>
    <col min="17" max="17" width="5.5703125" style="1" customWidth="1"/>
    <col min="18" max="19" width="4.42578125" style="1" customWidth="1"/>
    <col min="20" max="20" width="3.140625" style="1" customWidth="1"/>
    <col min="21" max="21" width="3" style="1" bestFit="1" customWidth="1"/>
    <col min="22" max="22" width="4.42578125" style="1" customWidth="1"/>
    <col min="23" max="23" width="3.85546875" style="1" customWidth="1"/>
    <col min="24" max="24" width="6.42578125" style="1" customWidth="1"/>
    <col min="25" max="25" width="6.7109375" style="1" customWidth="1"/>
    <col min="26" max="26" width="6.42578125" style="1" bestFit="1" customWidth="1"/>
    <col min="27" max="27" width="6.28515625" style="1" customWidth="1"/>
    <col min="28" max="28" width="4.140625" style="1" customWidth="1"/>
    <col min="29" max="29" width="5.140625" style="1" bestFit="1" customWidth="1"/>
    <col min="30" max="30" width="6.28515625" style="1" customWidth="1"/>
    <col min="31" max="31" width="5.140625" style="1" bestFit="1" customWidth="1"/>
    <col min="32" max="32" width="6.5703125" style="3" customWidth="1"/>
    <col min="33" max="33" width="7.42578125" style="3" customWidth="1"/>
    <col min="34" max="35" width="4.42578125" style="3" customWidth="1"/>
    <col min="36" max="36" width="3.42578125" style="3" customWidth="1"/>
    <col min="37" max="37" width="4" style="3" customWidth="1"/>
    <col min="38" max="38" width="5.140625" style="3" customWidth="1"/>
    <col min="39" max="39" width="5" style="3" customWidth="1"/>
    <col min="40" max="40" width="7.140625" style="3" customWidth="1"/>
    <col min="41" max="41" width="6.7109375" style="3" customWidth="1"/>
    <col min="42" max="42" width="6.140625" style="3" customWidth="1"/>
    <col min="43" max="43" width="5.85546875" style="3" customWidth="1"/>
    <col min="44" max="44" width="4.140625" style="1" customWidth="1"/>
    <col min="45" max="45" width="4.28515625" style="1" customWidth="1"/>
    <col min="46" max="46" width="5.140625" style="1" customWidth="1"/>
    <col min="47" max="47" width="4.42578125" style="1" customWidth="1"/>
    <col min="48" max="49" width="6.85546875" style="3" customWidth="1"/>
    <col min="50" max="51" width="5.42578125" style="3" customWidth="1"/>
    <col min="52" max="52" width="3.42578125" style="3" customWidth="1"/>
    <col min="53" max="53" width="4" style="3" customWidth="1"/>
    <col min="54" max="54" width="5.140625" style="3" customWidth="1"/>
    <col min="55" max="55" width="5" style="3" customWidth="1"/>
    <col min="56" max="56" width="7.7109375" style="3" customWidth="1"/>
    <col min="57" max="57" width="7.28515625" style="3" customWidth="1"/>
    <col min="58" max="58" width="6.140625" style="3" customWidth="1"/>
    <col min="59" max="59" width="5.85546875" style="3" customWidth="1"/>
    <col min="60" max="60" width="4.140625" style="1" customWidth="1"/>
    <col min="61" max="61" width="4.28515625" style="1" customWidth="1"/>
    <col min="62" max="62" width="7.7109375" style="1" customWidth="1"/>
    <col min="63" max="63" width="4.85546875" style="1" customWidth="1"/>
    <col min="64" max="64" width="5.85546875" style="3" customWidth="1"/>
    <col min="65" max="65" width="6.140625" style="3" customWidth="1"/>
    <col min="66" max="67" width="4.140625" style="3" customWidth="1"/>
    <col min="68" max="68" width="3.42578125" style="3" customWidth="1"/>
    <col min="69" max="69" width="4" style="3" customWidth="1"/>
    <col min="70" max="70" width="4.140625" style="3" customWidth="1"/>
    <col min="71" max="71" width="2.85546875" style="3" bestFit="1" customWidth="1"/>
    <col min="72" max="72" width="7.85546875" style="3" customWidth="1"/>
    <col min="73" max="73" width="6.140625" style="3" customWidth="1"/>
    <col min="74" max="74" width="6.28515625" style="3" customWidth="1"/>
    <col min="75" max="75" width="6.42578125" style="3" customWidth="1"/>
    <col min="76" max="76" width="17.85546875" style="3" customWidth="1"/>
    <col min="77" max="77" width="7.140625" style="3" customWidth="1"/>
    <col min="78" max="78" width="9.28515625" style="3" customWidth="1"/>
    <col min="79" max="79" width="8.140625" style="3" customWidth="1"/>
    <col min="80" max="80" width="6.42578125" style="3" customWidth="1"/>
    <col min="81" max="16384" width="9.140625" style="3"/>
  </cols>
  <sheetData>
    <row r="1" spans="1:80" ht="27.75" customHeight="1" x14ac:dyDescent="0.2">
      <c r="A1" s="171" t="s">
        <v>118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  <c r="AV1" s="171"/>
      <c r="AW1" s="171"/>
      <c r="AX1" s="171"/>
      <c r="AY1" s="171"/>
      <c r="AZ1" s="171"/>
      <c r="BA1" s="171"/>
      <c r="BB1" s="171"/>
      <c r="BC1" s="171"/>
      <c r="BD1" s="171"/>
      <c r="BE1" s="171"/>
      <c r="BF1" s="171"/>
      <c r="BG1" s="171"/>
      <c r="BH1" s="171"/>
      <c r="BI1" s="171"/>
      <c r="BJ1" s="171"/>
      <c r="BK1" s="171"/>
      <c r="BL1" s="171"/>
      <c r="BM1" s="171"/>
      <c r="BN1" s="171"/>
      <c r="BO1" s="171"/>
      <c r="BP1" s="171"/>
      <c r="BQ1" s="171"/>
      <c r="BR1" s="171"/>
      <c r="BS1" s="171"/>
      <c r="BT1" s="171"/>
      <c r="BU1" s="171"/>
      <c r="BV1" s="171"/>
      <c r="BW1" s="171"/>
      <c r="BX1" s="171"/>
      <c r="BY1" s="171"/>
      <c r="BZ1" s="171"/>
      <c r="CA1" s="171"/>
    </row>
    <row r="2" spans="1:80" ht="24" customHeight="1" x14ac:dyDescent="0.2">
      <c r="A2" s="172" t="s">
        <v>119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2"/>
      <c r="BR2" s="172"/>
      <c r="BS2" s="172"/>
      <c r="BT2" s="172"/>
      <c r="BU2" s="172"/>
      <c r="BV2" s="172"/>
      <c r="BW2" s="172"/>
      <c r="BX2" s="172"/>
      <c r="BY2" s="172"/>
      <c r="BZ2" s="172"/>
      <c r="CA2" s="172"/>
    </row>
    <row r="3" spans="1:80" ht="24" customHeight="1" x14ac:dyDescent="0.2">
      <c r="A3" s="150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0"/>
      <c r="BH3" s="150"/>
      <c r="BI3" s="150"/>
      <c r="BJ3" s="150"/>
      <c r="BK3" s="150"/>
      <c r="BL3" s="150"/>
      <c r="BM3" s="150"/>
      <c r="BN3" s="150"/>
      <c r="BO3" s="150"/>
      <c r="BP3" s="150"/>
      <c r="BQ3" s="150"/>
      <c r="BR3" s="150"/>
      <c r="BS3" s="150"/>
      <c r="BT3" s="150"/>
      <c r="BU3" s="150"/>
      <c r="BV3" s="150"/>
      <c r="BW3" s="150"/>
      <c r="BX3" s="150"/>
      <c r="BY3" s="150"/>
      <c r="BZ3" s="222" t="s">
        <v>69</v>
      </c>
      <c r="CA3" s="222"/>
      <c r="CB3" s="222"/>
    </row>
    <row r="4" spans="1:80" ht="24" customHeight="1" x14ac:dyDescent="0.2">
      <c r="A4" s="150"/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  <c r="BM4" s="150"/>
      <c r="BN4" s="150"/>
      <c r="BO4" s="150"/>
      <c r="BP4" s="150"/>
      <c r="BQ4" s="150"/>
      <c r="BR4" s="150"/>
      <c r="BS4" s="150"/>
      <c r="BT4" s="150"/>
      <c r="BU4" s="150"/>
      <c r="BV4" s="150"/>
      <c r="BW4" s="150"/>
      <c r="BX4" s="150"/>
      <c r="BY4" s="150"/>
      <c r="BZ4" s="150"/>
      <c r="CA4" s="150"/>
    </row>
    <row r="5" spans="1:80" ht="24" customHeight="1" x14ac:dyDescent="0.2">
      <c r="A5" s="150"/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50"/>
      <c r="BI5" s="150"/>
      <c r="BJ5" s="150"/>
      <c r="BK5" s="150"/>
      <c r="BL5" s="150"/>
      <c r="BM5" s="150"/>
      <c r="BN5" s="150"/>
      <c r="BO5" s="150"/>
      <c r="BP5" s="150"/>
      <c r="BQ5" s="150"/>
      <c r="BR5" s="150"/>
      <c r="BS5" s="150"/>
      <c r="BT5" s="150"/>
      <c r="BU5" s="150"/>
      <c r="BV5" s="150"/>
      <c r="BW5" s="150"/>
      <c r="BX5" s="150"/>
      <c r="BY5" s="150"/>
      <c r="BZ5" s="222" t="s">
        <v>0</v>
      </c>
      <c r="CA5" s="222"/>
      <c r="CB5" s="222"/>
    </row>
    <row r="6" spans="1:80" ht="13.5" customHeight="1" x14ac:dyDescent="0.2">
      <c r="A6" s="6"/>
      <c r="B6" s="6"/>
      <c r="C6" s="6"/>
      <c r="D6" s="6"/>
      <c r="E6" s="6"/>
      <c r="F6" s="6"/>
      <c r="G6" s="7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BX6" s="1"/>
      <c r="BY6" s="1"/>
      <c r="BZ6" s="1"/>
      <c r="CA6" s="1"/>
    </row>
    <row r="7" spans="1:80" ht="12" customHeight="1" x14ac:dyDescent="0.2">
      <c r="A7" s="193" t="s">
        <v>1</v>
      </c>
      <c r="B7" s="193" t="s">
        <v>2</v>
      </c>
      <c r="C7" s="193" t="s">
        <v>3</v>
      </c>
      <c r="D7" s="198" t="s">
        <v>4</v>
      </c>
      <c r="E7" s="181" t="s">
        <v>5</v>
      </c>
      <c r="F7" s="194" t="s">
        <v>120</v>
      </c>
      <c r="G7" s="195" t="s">
        <v>6</v>
      </c>
      <c r="H7" s="14"/>
      <c r="I7" s="14"/>
      <c r="J7" s="14"/>
      <c r="K7" s="14"/>
      <c r="L7" s="190">
        <v>2013</v>
      </c>
      <c r="M7" s="190"/>
      <c r="N7" s="190"/>
      <c r="O7" s="190"/>
      <c r="P7" s="190"/>
      <c r="Q7" s="190"/>
      <c r="R7" s="190"/>
      <c r="S7" s="190"/>
      <c r="T7" s="190"/>
      <c r="U7" s="190"/>
      <c r="V7" s="190"/>
      <c r="W7" s="190"/>
      <c r="X7" s="190"/>
      <c r="Y7" s="190"/>
      <c r="Z7" s="190"/>
      <c r="AA7" s="190"/>
      <c r="AB7" s="190">
        <v>2014</v>
      </c>
      <c r="AC7" s="190"/>
      <c r="AD7" s="190"/>
      <c r="AE7" s="190"/>
      <c r="AF7" s="190"/>
      <c r="AG7" s="190"/>
      <c r="AH7" s="190"/>
      <c r="AI7" s="190"/>
      <c r="AJ7" s="190"/>
      <c r="AK7" s="190"/>
      <c r="AL7" s="190"/>
      <c r="AM7" s="190"/>
      <c r="AN7" s="190"/>
      <c r="AO7" s="190"/>
      <c r="AP7" s="190"/>
      <c r="AQ7" s="190"/>
      <c r="AR7" s="190">
        <v>2015</v>
      </c>
      <c r="AS7" s="190"/>
      <c r="AT7" s="190"/>
      <c r="AU7" s="190"/>
      <c r="AV7" s="190"/>
      <c r="AW7" s="190"/>
      <c r="AX7" s="190"/>
      <c r="AY7" s="190"/>
      <c r="AZ7" s="190"/>
      <c r="BA7" s="190"/>
      <c r="BB7" s="190"/>
      <c r="BC7" s="190"/>
      <c r="BD7" s="190"/>
      <c r="BE7" s="190"/>
      <c r="BF7" s="190"/>
      <c r="BG7" s="190"/>
      <c r="BH7" s="190">
        <v>2016</v>
      </c>
      <c r="BI7" s="190"/>
      <c r="BJ7" s="190"/>
      <c r="BK7" s="190"/>
      <c r="BL7" s="190"/>
      <c r="BM7" s="190"/>
      <c r="BN7" s="190"/>
      <c r="BO7" s="190"/>
      <c r="BP7" s="190"/>
      <c r="BQ7" s="190"/>
      <c r="BR7" s="190"/>
      <c r="BS7" s="190"/>
      <c r="BT7" s="190"/>
      <c r="BU7" s="190"/>
      <c r="BV7" s="190"/>
      <c r="BW7" s="190"/>
      <c r="BX7" s="190" t="s">
        <v>24</v>
      </c>
      <c r="BY7" s="190"/>
      <c r="BZ7" s="190"/>
      <c r="CA7" s="190"/>
      <c r="CB7" s="190"/>
    </row>
    <row r="8" spans="1:80" ht="30.75" customHeight="1" x14ac:dyDescent="0.2">
      <c r="A8" s="193"/>
      <c r="B8" s="193"/>
      <c r="C8" s="193"/>
      <c r="D8" s="198"/>
      <c r="E8" s="181"/>
      <c r="F8" s="194"/>
      <c r="G8" s="195"/>
      <c r="H8" s="174" t="s">
        <v>7</v>
      </c>
      <c r="I8" s="174"/>
      <c r="J8" s="174"/>
      <c r="K8" s="174"/>
      <c r="L8" s="173" t="s">
        <v>23</v>
      </c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4" t="s">
        <v>140</v>
      </c>
      <c r="Y8" s="174"/>
      <c r="Z8" s="174"/>
      <c r="AA8" s="174"/>
      <c r="AB8" s="173" t="s">
        <v>23</v>
      </c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4" t="s">
        <v>141</v>
      </c>
      <c r="AO8" s="174"/>
      <c r="AP8" s="174"/>
      <c r="AQ8" s="174"/>
      <c r="AR8" s="173" t="s">
        <v>23</v>
      </c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4" t="s">
        <v>27</v>
      </c>
      <c r="BE8" s="174"/>
      <c r="BF8" s="174"/>
      <c r="BG8" s="174"/>
      <c r="BH8" s="173" t="s">
        <v>23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4" t="s">
        <v>27</v>
      </c>
      <c r="BU8" s="174"/>
      <c r="BV8" s="174"/>
      <c r="BW8" s="174"/>
      <c r="BX8" s="174" t="s">
        <v>25</v>
      </c>
      <c r="BY8" s="174" t="s">
        <v>26</v>
      </c>
      <c r="BZ8" s="174"/>
      <c r="CA8" s="174"/>
      <c r="CB8" s="174"/>
    </row>
    <row r="9" spans="1:80" ht="29.25" customHeight="1" x14ac:dyDescent="0.2">
      <c r="A9" s="193"/>
      <c r="B9" s="193"/>
      <c r="C9" s="193"/>
      <c r="D9" s="198"/>
      <c r="E9" s="181"/>
      <c r="F9" s="194"/>
      <c r="G9" s="195"/>
      <c r="H9" s="181" t="s">
        <v>8</v>
      </c>
      <c r="I9" s="177" t="s">
        <v>9</v>
      </c>
      <c r="J9" s="177"/>
      <c r="K9" s="175" t="s">
        <v>10</v>
      </c>
      <c r="L9" s="173" t="s">
        <v>19</v>
      </c>
      <c r="M9" s="173"/>
      <c r="N9" s="173"/>
      <c r="O9" s="173"/>
      <c r="P9" s="208" t="s">
        <v>20</v>
      </c>
      <c r="Q9" s="209"/>
      <c r="R9" s="209"/>
      <c r="S9" s="210"/>
      <c r="T9" s="181" t="s">
        <v>21</v>
      </c>
      <c r="U9" s="173" t="s">
        <v>22</v>
      </c>
      <c r="V9" s="173"/>
      <c r="W9" s="173"/>
      <c r="X9" s="181" t="s">
        <v>8</v>
      </c>
      <c r="Y9" s="177" t="s">
        <v>9</v>
      </c>
      <c r="Z9" s="177"/>
      <c r="AA9" s="175" t="s">
        <v>10</v>
      </c>
      <c r="AB9" s="173" t="s">
        <v>19</v>
      </c>
      <c r="AC9" s="173"/>
      <c r="AD9" s="173"/>
      <c r="AE9" s="173"/>
      <c r="AF9" s="208" t="s">
        <v>20</v>
      </c>
      <c r="AG9" s="209"/>
      <c r="AH9" s="209"/>
      <c r="AI9" s="210"/>
      <c r="AJ9" s="181" t="s">
        <v>21</v>
      </c>
      <c r="AK9" s="173" t="s">
        <v>22</v>
      </c>
      <c r="AL9" s="173"/>
      <c r="AM9" s="173"/>
      <c r="AN9" s="181" t="s">
        <v>8</v>
      </c>
      <c r="AO9" s="177" t="s">
        <v>9</v>
      </c>
      <c r="AP9" s="177"/>
      <c r="AQ9" s="175" t="s">
        <v>10</v>
      </c>
      <c r="AR9" s="173" t="s">
        <v>19</v>
      </c>
      <c r="AS9" s="173"/>
      <c r="AT9" s="173"/>
      <c r="AU9" s="173"/>
      <c r="AV9" s="208" t="s">
        <v>20</v>
      </c>
      <c r="AW9" s="209"/>
      <c r="AX9" s="209"/>
      <c r="AY9" s="210"/>
      <c r="AZ9" s="181" t="s">
        <v>21</v>
      </c>
      <c r="BA9" s="173" t="s">
        <v>22</v>
      </c>
      <c r="BB9" s="173"/>
      <c r="BC9" s="173"/>
      <c r="BD9" s="181" t="s">
        <v>8</v>
      </c>
      <c r="BE9" s="177" t="s">
        <v>9</v>
      </c>
      <c r="BF9" s="177"/>
      <c r="BG9" s="175" t="s">
        <v>10</v>
      </c>
      <c r="BH9" s="173" t="s">
        <v>19</v>
      </c>
      <c r="BI9" s="173"/>
      <c r="BJ9" s="173"/>
      <c r="BK9" s="173"/>
      <c r="BL9" s="208" t="s">
        <v>20</v>
      </c>
      <c r="BM9" s="209"/>
      <c r="BN9" s="209"/>
      <c r="BO9" s="210"/>
      <c r="BP9" s="181" t="s">
        <v>21</v>
      </c>
      <c r="BQ9" s="173" t="s">
        <v>22</v>
      </c>
      <c r="BR9" s="173"/>
      <c r="BS9" s="173"/>
      <c r="BT9" s="181" t="s">
        <v>8</v>
      </c>
      <c r="BU9" s="177" t="s">
        <v>9</v>
      </c>
      <c r="BV9" s="177"/>
      <c r="BW9" s="175" t="s">
        <v>10</v>
      </c>
      <c r="BX9" s="174"/>
      <c r="BY9" s="88">
        <v>2013</v>
      </c>
      <c r="BZ9" s="88">
        <v>2014</v>
      </c>
      <c r="CA9" s="88">
        <v>2015</v>
      </c>
      <c r="CB9" s="84">
        <v>2016</v>
      </c>
    </row>
    <row r="10" spans="1:80" ht="122.25" customHeight="1" x14ac:dyDescent="0.2">
      <c r="A10" s="193"/>
      <c r="B10" s="193"/>
      <c r="C10" s="193"/>
      <c r="D10" s="198"/>
      <c r="E10" s="181"/>
      <c r="F10" s="194"/>
      <c r="G10" s="195"/>
      <c r="H10" s="181"/>
      <c r="I10" s="7" t="s">
        <v>8</v>
      </c>
      <c r="J10" s="8" t="s">
        <v>11</v>
      </c>
      <c r="K10" s="175"/>
      <c r="L10" s="7" t="s">
        <v>19</v>
      </c>
      <c r="M10" s="7" t="s">
        <v>45</v>
      </c>
      <c r="N10" s="126" t="s">
        <v>46</v>
      </c>
      <c r="O10" s="126" t="s">
        <v>47</v>
      </c>
      <c r="P10" s="126" t="s">
        <v>20</v>
      </c>
      <c r="Q10" s="126" t="s">
        <v>56</v>
      </c>
      <c r="R10" s="126" t="s">
        <v>48</v>
      </c>
      <c r="S10" s="7" t="s">
        <v>126</v>
      </c>
      <c r="T10" s="181"/>
      <c r="U10" s="7" t="s">
        <v>123</v>
      </c>
      <c r="V10" s="7" t="s">
        <v>124</v>
      </c>
      <c r="W10" s="162" t="s">
        <v>125</v>
      </c>
      <c r="X10" s="181"/>
      <c r="Y10" s="7" t="s">
        <v>8</v>
      </c>
      <c r="Z10" s="9" t="s">
        <v>11</v>
      </c>
      <c r="AA10" s="175"/>
      <c r="AB10" s="7" t="s">
        <v>19</v>
      </c>
      <c r="AC10" s="7" t="s">
        <v>45</v>
      </c>
      <c r="AD10" s="126" t="s">
        <v>46</v>
      </c>
      <c r="AE10" s="126" t="s">
        <v>47</v>
      </c>
      <c r="AF10" s="126" t="s">
        <v>20</v>
      </c>
      <c r="AG10" s="126" t="s">
        <v>56</v>
      </c>
      <c r="AH10" s="126" t="s">
        <v>48</v>
      </c>
      <c r="AI10" s="7" t="s">
        <v>126</v>
      </c>
      <c r="AJ10" s="181"/>
      <c r="AK10" s="7" t="s">
        <v>123</v>
      </c>
      <c r="AL10" s="7" t="s">
        <v>124</v>
      </c>
      <c r="AM10" s="162" t="s">
        <v>125</v>
      </c>
      <c r="AN10" s="181"/>
      <c r="AO10" s="7" t="s">
        <v>8</v>
      </c>
      <c r="AP10" s="9" t="s">
        <v>11</v>
      </c>
      <c r="AQ10" s="175"/>
      <c r="AR10" s="7" t="s">
        <v>19</v>
      </c>
      <c r="AS10" s="7" t="s">
        <v>45</v>
      </c>
      <c r="AT10" s="126" t="s">
        <v>46</v>
      </c>
      <c r="AU10" s="126" t="s">
        <v>47</v>
      </c>
      <c r="AV10" s="126" t="s">
        <v>20</v>
      </c>
      <c r="AW10" s="126" t="s">
        <v>56</v>
      </c>
      <c r="AX10" s="126" t="s">
        <v>48</v>
      </c>
      <c r="AY10" s="7" t="s">
        <v>126</v>
      </c>
      <c r="AZ10" s="181"/>
      <c r="BA10" s="7" t="s">
        <v>123</v>
      </c>
      <c r="BB10" s="7" t="s">
        <v>124</v>
      </c>
      <c r="BC10" s="162" t="s">
        <v>125</v>
      </c>
      <c r="BD10" s="181"/>
      <c r="BE10" s="7" t="s">
        <v>8</v>
      </c>
      <c r="BF10" s="9" t="s">
        <v>11</v>
      </c>
      <c r="BG10" s="175"/>
      <c r="BH10" s="7" t="s">
        <v>19</v>
      </c>
      <c r="BI10" s="7" t="s">
        <v>45</v>
      </c>
      <c r="BJ10" s="126" t="s">
        <v>46</v>
      </c>
      <c r="BK10" s="126" t="s">
        <v>47</v>
      </c>
      <c r="BL10" s="126" t="s">
        <v>20</v>
      </c>
      <c r="BM10" s="126" t="s">
        <v>56</v>
      </c>
      <c r="BN10" s="126" t="s">
        <v>48</v>
      </c>
      <c r="BO10" s="7" t="s">
        <v>126</v>
      </c>
      <c r="BP10" s="181"/>
      <c r="BQ10" s="7" t="s">
        <v>123</v>
      </c>
      <c r="BR10" s="7" t="s">
        <v>124</v>
      </c>
      <c r="BS10" s="162" t="s">
        <v>125</v>
      </c>
      <c r="BT10" s="181"/>
      <c r="BU10" s="7" t="s">
        <v>8</v>
      </c>
      <c r="BV10" s="9" t="s">
        <v>11</v>
      </c>
      <c r="BW10" s="175"/>
      <c r="BX10" s="127"/>
      <c r="BY10" s="127"/>
      <c r="BZ10" s="127"/>
      <c r="CA10" s="127"/>
      <c r="CB10" s="44"/>
    </row>
    <row r="11" spans="1:80" ht="15" customHeight="1" x14ac:dyDescent="0.2">
      <c r="A11" s="178" t="s">
        <v>122</v>
      </c>
      <c r="B11" s="179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79"/>
      <c r="AJ11" s="179"/>
      <c r="AK11" s="179"/>
      <c r="AL11" s="179"/>
      <c r="AM11" s="179"/>
      <c r="AN11" s="179"/>
      <c r="AO11" s="179"/>
      <c r="AP11" s="179"/>
      <c r="AQ11" s="179"/>
      <c r="AR11" s="179"/>
      <c r="AS11" s="179"/>
      <c r="AT11" s="179"/>
      <c r="AU11" s="179"/>
      <c r="AV11" s="179"/>
      <c r="AW11" s="179"/>
      <c r="AX11" s="179"/>
      <c r="AY11" s="179"/>
      <c r="AZ11" s="179"/>
      <c r="BA11" s="179"/>
      <c r="BB11" s="179"/>
      <c r="BC11" s="179"/>
      <c r="BD11" s="179"/>
      <c r="BE11" s="179"/>
      <c r="BF11" s="179"/>
      <c r="BG11" s="179"/>
      <c r="BH11" s="179"/>
      <c r="BI11" s="179"/>
      <c r="BJ11" s="179"/>
      <c r="BK11" s="179"/>
      <c r="BL11" s="179"/>
      <c r="BM11" s="179"/>
      <c r="BN11" s="179"/>
      <c r="BO11" s="179"/>
      <c r="BP11" s="179"/>
      <c r="BQ11" s="179"/>
      <c r="BR11" s="179"/>
      <c r="BS11" s="179"/>
      <c r="BT11" s="179"/>
      <c r="BU11" s="179"/>
      <c r="BV11" s="179"/>
      <c r="BW11" s="180"/>
      <c r="BX11" s="10"/>
      <c r="BY11" s="10"/>
      <c r="BZ11" s="10"/>
      <c r="CA11" s="10"/>
      <c r="CB11" s="10"/>
    </row>
    <row r="12" spans="1:80" ht="15" hidden="1" customHeight="1" x14ac:dyDescent="0.2">
      <c r="A12" s="11" t="s">
        <v>12</v>
      </c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1"/>
      <c r="U12" s="191"/>
      <c r="V12" s="191"/>
      <c r="W12" s="191"/>
      <c r="X12" s="191"/>
      <c r="Y12" s="191"/>
      <c r="Z12" s="191"/>
      <c r="AA12" s="191"/>
      <c r="AB12" s="191"/>
      <c r="AC12" s="117"/>
      <c r="AD12" s="117"/>
      <c r="AE12" s="117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117"/>
      <c r="AT12" s="117"/>
      <c r="AU12" s="117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117"/>
      <c r="BJ12" s="117"/>
      <c r="BK12" s="117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44"/>
    </row>
    <row r="13" spans="1:80" ht="15" customHeight="1" x14ac:dyDescent="0.2">
      <c r="A13" s="11" t="s">
        <v>12</v>
      </c>
      <c r="B13" s="191" t="s">
        <v>31</v>
      </c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1"/>
      <c r="AO13" s="191"/>
      <c r="AP13" s="191"/>
      <c r="AQ13" s="191"/>
      <c r="AR13" s="191"/>
      <c r="AS13" s="191"/>
      <c r="AT13" s="191"/>
      <c r="AU13" s="191"/>
      <c r="AV13" s="191"/>
      <c r="AW13" s="191"/>
      <c r="AX13" s="191"/>
      <c r="AY13" s="191"/>
      <c r="AZ13" s="191"/>
      <c r="BA13" s="191"/>
      <c r="BB13" s="191"/>
      <c r="BC13" s="191"/>
      <c r="BD13" s="191"/>
      <c r="BE13" s="191"/>
      <c r="BF13" s="191"/>
      <c r="BG13" s="191"/>
      <c r="BH13" s="191"/>
      <c r="BI13" s="191"/>
      <c r="BJ13" s="191"/>
      <c r="BK13" s="191"/>
      <c r="BL13" s="191"/>
      <c r="BM13" s="191"/>
      <c r="BN13" s="191"/>
      <c r="BO13" s="191"/>
      <c r="BP13" s="191"/>
      <c r="BQ13" s="191"/>
      <c r="BR13" s="191"/>
      <c r="BS13" s="191"/>
      <c r="BT13" s="191"/>
      <c r="BU13" s="191"/>
      <c r="BV13" s="191"/>
      <c r="BW13" s="191"/>
      <c r="BX13" s="191"/>
      <c r="BY13" s="191"/>
      <c r="BZ13" s="191"/>
      <c r="CA13" s="191"/>
      <c r="CB13" s="89"/>
    </row>
    <row r="14" spans="1:80" ht="15" customHeight="1" x14ac:dyDescent="0.2">
      <c r="A14" s="11" t="s">
        <v>12</v>
      </c>
      <c r="B14" s="41" t="s">
        <v>12</v>
      </c>
      <c r="C14" s="200" t="s">
        <v>32</v>
      </c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200"/>
      <c r="Y14" s="200"/>
      <c r="Z14" s="200"/>
      <c r="AA14" s="200"/>
      <c r="AB14" s="200"/>
      <c r="AC14" s="200"/>
      <c r="AD14" s="200"/>
      <c r="AE14" s="200"/>
      <c r="AF14" s="200"/>
      <c r="AG14" s="200"/>
      <c r="AH14" s="200"/>
      <c r="AI14" s="200"/>
      <c r="AJ14" s="200"/>
      <c r="AK14" s="200"/>
      <c r="AL14" s="200"/>
      <c r="AM14" s="200"/>
      <c r="AN14" s="200"/>
      <c r="AO14" s="200"/>
      <c r="AP14" s="200"/>
      <c r="AQ14" s="200"/>
      <c r="AR14" s="200"/>
      <c r="AS14" s="200"/>
      <c r="AT14" s="200"/>
      <c r="AU14" s="200"/>
      <c r="AV14" s="200"/>
      <c r="AW14" s="200"/>
      <c r="AX14" s="200"/>
      <c r="AY14" s="200"/>
      <c r="AZ14" s="200"/>
      <c r="BA14" s="200"/>
      <c r="BB14" s="200"/>
      <c r="BC14" s="200"/>
      <c r="BD14" s="200"/>
      <c r="BE14" s="200"/>
      <c r="BF14" s="200"/>
      <c r="BG14" s="200"/>
      <c r="BH14" s="200"/>
      <c r="BI14" s="200"/>
      <c r="BJ14" s="200"/>
      <c r="BK14" s="200"/>
      <c r="BL14" s="200"/>
      <c r="BM14" s="200"/>
      <c r="BN14" s="200"/>
      <c r="BO14" s="200"/>
      <c r="BP14" s="200"/>
      <c r="BQ14" s="200"/>
      <c r="BR14" s="200"/>
      <c r="BS14" s="200"/>
      <c r="BT14" s="200"/>
      <c r="BU14" s="200"/>
      <c r="BV14" s="200"/>
      <c r="BW14" s="200"/>
      <c r="BX14" s="200"/>
      <c r="BY14" s="200"/>
      <c r="BZ14" s="200"/>
      <c r="CA14" s="200"/>
      <c r="CB14" s="90"/>
    </row>
    <row r="15" spans="1:80" ht="76.5" x14ac:dyDescent="0.2">
      <c r="A15" s="11" t="s">
        <v>12</v>
      </c>
      <c r="B15" s="41" t="s">
        <v>12</v>
      </c>
      <c r="C15" s="129" t="s">
        <v>12</v>
      </c>
      <c r="D15" s="134" t="s">
        <v>130</v>
      </c>
      <c r="E15" s="119" t="s">
        <v>12</v>
      </c>
      <c r="F15" s="60">
        <v>188718528</v>
      </c>
      <c r="G15" s="121" t="s">
        <v>63</v>
      </c>
      <c r="H15" s="64"/>
      <c r="I15" s="64"/>
      <c r="J15" s="64"/>
      <c r="K15" s="64"/>
      <c r="L15" s="64"/>
      <c r="M15" s="64"/>
      <c r="N15" s="64"/>
      <c r="O15" s="64"/>
      <c r="P15" s="63">
        <v>925.2</v>
      </c>
      <c r="Q15" s="63"/>
      <c r="R15" s="63"/>
      <c r="S15" s="63"/>
      <c r="T15" s="63"/>
      <c r="U15" s="63"/>
      <c r="V15" s="63"/>
      <c r="W15" s="63"/>
      <c r="X15" s="63">
        <f>P15</f>
        <v>925.2</v>
      </c>
      <c r="Y15" s="63">
        <f>X15-AA15</f>
        <v>913.2</v>
      </c>
      <c r="Z15" s="63">
        <v>320</v>
      </c>
      <c r="AA15" s="63">
        <v>12</v>
      </c>
      <c r="AB15" s="63"/>
      <c r="AC15" s="63"/>
      <c r="AD15" s="63"/>
      <c r="AE15" s="63"/>
      <c r="AF15" s="63">
        <v>925</v>
      </c>
      <c r="AG15" s="63"/>
      <c r="AH15" s="63"/>
      <c r="AI15" s="63"/>
      <c r="AJ15" s="63"/>
      <c r="AK15" s="63"/>
      <c r="AL15" s="63"/>
      <c r="AM15" s="63"/>
      <c r="AN15" s="63">
        <v>925</v>
      </c>
      <c r="AO15" s="63">
        <v>913</v>
      </c>
      <c r="AP15" s="63">
        <v>348</v>
      </c>
      <c r="AQ15" s="63">
        <v>12</v>
      </c>
      <c r="AR15" s="63"/>
      <c r="AS15" s="63"/>
      <c r="AT15" s="63"/>
      <c r="AU15" s="63"/>
      <c r="AV15" s="63">
        <v>1015.5</v>
      </c>
      <c r="AW15" s="63"/>
      <c r="AX15" s="63"/>
      <c r="AY15" s="63"/>
      <c r="AZ15" s="63"/>
      <c r="BA15" s="63"/>
      <c r="BB15" s="63"/>
      <c r="BC15" s="63"/>
      <c r="BD15" s="63">
        <v>1015.5</v>
      </c>
      <c r="BE15" s="63">
        <v>1005.5</v>
      </c>
      <c r="BF15" s="63">
        <v>386.7</v>
      </c>
      <c r="BG15" s="63">
        <v>10</v>
      </c>
      <c r="BH15" s="63"/>
      <c r="BI15" s="63"/>
      <c r="BJ15" s="63"/>
      <c r="BK15" s="63"/>
      <c r="BL15" s="63">
        <v>1015.5</v>
      </c>
      <c r="BM15" s="63"/>
      <c r="BN15" s="63"/>
      <c r="BO15" s="63"/>
      <c r="BP15" s="63"/>
      <c r="BQ15" s="63"/>
      <c r="BR15" s="63"/>
      <c r="BS15" s="63"/>
      <c r="BT15" s="63">
        <v>1015.5</v>
      </c>
      <c r="BU15" s="63">
        <v>1005.5</v>
      </c>
      <c r="BV15" s="63">
        <v>386.7</v>
      </c>
      <c r="BW15" s="63">
        <v>10</v>
      </c>
      <c r="BX15" s="223" t="s">
        <v>142</v>
      </c>
      <c r="BY15" s="226"/>
      <c r="BZ15" s="226">
        <v>98</v>
      </c>
      <c r="CA15" s="226">
        <v>101</v>
      </c>
      <c r="CB15" s="226">
        <v>105</v>
      </c>
    </row>
    <row r="16" spans="1:80" ht="89.25" x14ac:dyDescent="0.2">
      <c r="A16" s="11" t="s">
        <v>12</v>
      </c>
      <c r="B16" s="41" t="s">
        <v>12</v>
      </c>
      <c r="C16" s="42" t="s">
        <v>13</v>
      </c>
      <c r="D16" s="134" t="s">
        <v>131</v>
      </c>
      <c r="E16" s="119" t="s">
        <v>12</v>
      </c>
      <c r="F16" s="60">
        <v>188718528</v>
      </c>
      <c r="G16" s="121" t="s">
        <v>63</v>
      </c>
      <c r="H16" s="64"/>
      <c r="I16" s="64"/>
      <c r="J16" s="64"/>
      <c r="K16" s="64"/>
      <c r="L16" s="64"/>
      <c r="M16" s="64"/>
      <c r="N16" s="64"/>
      <c r="O16" s="64"/>
      <c r="P16" s="63">
        <v>2940</v>
      </c>
      <c r="Q16" s="63">
        <v>1728</v>
      </c>
      <c r="R16" s="63"/>
      <c r="S16" s="63"/>
      <c r="T16" s="63"/>
      <c r="U16" s="63"/>
      <c r="V16" s="63"/>
      <c r="W16" s="63"/>
      <c r="X16" s="63">
        <f>SUM(P16:Q16)</f>
        <v>4668</v>
      </c>
      <c r="Y16" s="63">
        <f>P16+Q16-AA16</f>
        <v>4533</v>
      </c>
      <c r="Z16" s="63">
        <f>1080.7+1319.3</f>
        <v>2400</v>
      </c>
      <c r="AA16" s="63">
        <v>135</v>
      </c>
      <c r="AB16" s="63"/>
      <c r="AC16" s="63"/>
      <c r="AD16" s="63"/>
      <c r="AE16" s="63"/>
      <c r="AF16" s="63">
        <v>4956.1000000000004</v>
      </c>
      <c r="AG16" s="63"/>
      <c r="AH16" s="63"/>
      <c r="AI16" s="63"/>
      <c r="AJ16" s="63"/>
      <c r="AK16" s="63"/>
      <c r="AL16" s="63"/>
      <c r="AM16" s="63"/>
      <c r="AN16" s="63">
        <f>SUM(AF16:AG16)</f>
        <v>4956.1000000000004</v>
      </c>
      <c r="AO16" s="63">
        <v>4868.7</v>
      </c>
      <c r="AP16" s="63">
        <v>2697.6</v>
      </c>
      <c r="AQ16" s="63">
        <v>87.4</v>
      </c>
      <c r="AR16" s="63"/>
      <c r="AS16" s="63"/>
      <c r="AT16" s="63"/>
      <c r="AU16" s="63"/>
      <c r="AV16" s="63">
        <v>3176</v>
      </c>
      <c r="AW16" s="63">
        <v>2000</v>
      </c>
      <c r="AX16" s="63"/>
      <c r="AY16" s="63"/>
      <c r="AZ16" s="63"/>
      <c r="BA16" s="63"/>
      <c r="BB16" s="63"/>
      <c r="BC16" s="63"/>
      <c r="BD16" s="63">
        <f>SUM(AV16:AW16)</f>
        <v>5176</v>
      </c>
      <c r="BE16" s="63">
        <f>AV16+AW16-BG16</f>
        <v>5036</v>
      </c>
      <c r="BF16" s="63">
        <v>2787.9</v>
      </c>
      <c r="BG16" s="63">
        <v>140</v>
      </c>
      <c r="BH16" s="63"/>
      <c r="BI16" s="63"/>
      <c r="BJ16" s="63"/>
      <c r="BK16" s="63"/>
      <c r="BL16" s="63">
        <v>3190</v>
      </c>
      <c r="BM16" s="63">
        <v>2000</v>
      </c>
      <c r="BN16" s="63"/>
      <c r="BO16" s="63"/>
      <c r="BP16" s="63"/>
      <c r="BQ16" s="63"/>
      <c r="BR16" s="63"/>
      <c r="BS16" s="63"/>
      <c r="BT16" s="63">
        <f>SUM(BL16:BM16)</f>
        <v>5190</v>
      </c>
      <c r="BU16" s="63">
        <f>BL16+BM16-BW16</f>
        <v>5050</v>
      </c>
      <c r="BV16" s="63">
        <v>2798.5</v>
      </c>
      <c r="BW16" s="63">
        <v>140</v>
      </c>
      <c r="BX16" s="224"/>
      <c r="BY16" s="227"/>
      <c r="BZ16" s="227"/>
      <c r="CA16" s="227"/>
      <c r="CB16" s="227"/>
    </row>
    <row r="17" spans="1:80" ht="30.75" x14ac:dyDescent="0.2">
      <c r="A17" s="11" t="s">
        <v>12</v>
      </c>
      <c r="B17" s="41" t="s">
        <v>12</v>
      </c>
      <c r="C17" s="42" t="s">
        <v>14</v>
      </c>
      <c r="D17" s="134" t="s">
        <v>147</v>
      </c>
      <c r="E17" s="119" t="s">
        <v>12</v>
      </c>
      <c r="F17" s="60">
        <v>188718528</v>
      </c>
      <c r="G17" s="121" t="s">
        <v>63</v>
      </c>
      <c r="H17" s="64"/>
      <c r="I17" s="64"/>
      <c r="J17" s="64"/>
      <c r="K17" s="64"/>
      <c r="L17" s="64"/>
      <c r="M17" s="64"/>
      <c r="N17" s="64"/>
      <c r="O17" s="64"/>
      <c r="P17" s="63">
        <v>50</v>
      </c>
      <c r="Q17" s="63"/>
      <c r="R17" s="63"/>
      <c r="S17" s="63"/>
      <c r="T17" s="63"/>
      <c r="U17" s="63"/>
      <c r="V17" s="63"/>
      <c r="W17" s="63"/>
      <c r="X17" s="63">
        <v>50</v>
      </c>
      <c r="Y17" s="63">
        <v>50</v>
      </c>
      <c r="Z17" s="63">
        <v>0</v>
      </c>
      <c r="AA17" s="63">
        <v>0</v>
      </c>
      <c r="AB17" s="63"/>
      <c r="AC17" s="63"/>
      <c r="AD17" s="63"/>
      <c r="AE17" s="63"/>
      <c r="AF17" s="63">
        <v>40</v>
      </c>
      <c r="AG17" s="63"/>
      <c r="AH17" s="63"/>
      <c r="AI17" s="63"/>
      <c r="AJ17" s="63"/>
      <c r="AK17" s="63"/>
      <c r="AL17" s="63"/>
      <c r="AM17" s="63"/>
      <c r="AN17" s="63">
        <f>SUM(AC17:AM17)</f>
        <v>40</v>
      </c>
      <c r="AO17" s="63">
        <f>SUM(AB17:AM17)</f>
        <v>40</v>
      </c>
      <c r="AP17" s="63">
        <v>0</v>
      </c>
      <c r="AQ17" s="63">
        <v>0</v>
      </c>
      <c r="AR17" s="63"/>
      <c r="AS17" s="63"/>
      <c r="AT17" s="63"/>
      <c r="AU17" s="63"/>
      <c r="AV17" s="63">
        <v>65</v>
      </c>
      <c r="AW17" s="63"/>
      <c r="AX17" s="63"/>
      <c r="AY17" s="63"/>
      <c r="AZ17" s="63"/>
      <c r="BA17" s="63"/>
      <c r="BB17" s="63"/>
      <c r="BC17" s="63"/>
      <c r="BD17" s="63">
        <f>SUM(AR17:BC17)</f>
        <v>65</v>
      </c>
      <c r="BE17" s="63">
        <f>SUM(AR17:BC17)</f>
        <v>65</v>
      </c>
      <c r="BF17" s="63">
        <v>0</v>
      </c>
      <c r="BG17" s="63">
        <v>0</v>
      </c>
      <c r="BH17" s="63"/>
      <c r="BI17" s="63"/>
      <c r="BJ17" s="63"/>
      <c r="BK17" s="63"/>
      <c r="BL17" s="63">
        <v>70</v>
      </c>
      <c r="BM17" s="63"/>
      <c r="BN17" s="63"/>
      <c r="BO17" s="63"/>
      <c r="BP17" s="63"/>
      <c r="BQ17" s="63"/>
      <c r="BR17" s="63"/>
      <c r="BS17" s="63"/>
      <c r="BT17" s="63">
        <f>BL17</f>
        <v>70</v>
      </c>
      <c r="BU17" s="63">
        <f>BL17</f>
        <v>70</v>
      </c>
      <c r="BV17" s="63">
        <v>0</v>
      </c>
      <c r="BW17" s="63">
        <v>0</v>
      </c>
      <c r="BX17" s="225"/>
      <c r="BY17" s="228"/>
      <c r="BZ17" s="228"/>
      <c r="CA17" s="144"/>
      <c r="CB17" s="144"/>
    </row>
    <row r="18" spans="1:80" ht="84" x14ac:dyDescent="0.2">
      <c r="A18" s="202" t="s">
        <v>12</v>
      </c>
      <c r="B18" s="184" t="s">
        <v>12</v>
      </c>
      <c r="C18" s="201" t="s">
        <v>15</v>
      </c>
      <c r="D18" s="213" t="s">
        <v>127</v>
      </c>
      <c r="E18" s="211" t="s">
        <v>12</v>
      </c>
      <c r="F18" s="206">
        <v>188718528</v>
      </c>
      <c r="G18" s="183" t="s">
        <v>64</v>
      </c>
      <c r="H18" s="64"/>
      <c r="I18" s="64"/>
      <c r="J18" s="64"/>
      <c r="K18" s="64"/>
      <c r="L18" s="64"/>
      <c r="M18" s="64"/>
      <c r="N18" s="64"/>
      <c r="O18" s="64"/>
      <c r="P18" s="63">
        <v>17</v>
      </c>
      <c r="Q18" s="63"/>
      <c r="R18" s="63"/>
      <c r="S18" s="63"/>
      <c r="T18" s="63"/>
      <c r="U18" s="63"/>
      <c r="V18" s="63"/>
      <c r="W18" s="63"/>
      <c r="X18" s="63">
        <v>17</v>
      </c>
      <c r="Y18" s="63">
        <v>17</v>
      </c>
      <c r="Z18" s="63">
        <v>0</v>
      </c>
      <c r="AA18" s="63">
        <v>0</v>
      </c>
      <c r="AB18" s="63"/>
      <c r="AC18" s="63"/>
      <c r="AD18" s="63"/>
      <c r="AE18" s="63"/>
      <c r="AF18" s="63">
        <v>17</v>
      </c>
      <c r="AG18" s="63"/>
      <c r="AH18" s="63"/>
      <c r="AI18" s="63"/>
      <c r="AJ18" s="63"/>
      <c r="AK18" s="63"/>
      <c r="AL18" s="63"/>
      <c r="AM18" s="63"/>
      <c r="AN18" s="63">
        <v>17</v>
      </c>
      <c r="AO18" s="63">
        <v>17</v>
      </c>
      <c r="AP18" s="63">
        <v>0</v>
      </c>
      <c r="AQ18" s="63">
        <v>0</v>
      </c>
      <c r="AR18" s="63"/>
      <c r="AS18" s="63"/>
      <c r="AT18" s="63"/>
      <c r="AU18" s="63"/>
      <c r="AV18" s="63">
        <v>17</v>
      </c>
      <c r="AW18" s="63"/>
      <c r="AX18" s="63"/>
      <c r="AY18" s="63"/>
      <c r="AZ18" s="63"/>
      <c r="BA18" s="63"/>
      <c r="BB18" s="63"/>
      <c r="BC18" s="63"/>
      <c r="BD18" s="63">
        <v>17</v>
      </c>
      <c r="BE18" s="63">
        <v>17</v>
      </c>
      <c r="BF18" s="63">
        <v>0</v>
      </c>
      <c r="BG18" s="63">
        <v>0</v>
      </c>
      <c r="BH18" s="63"/>
      <c r="BI18" s="63"/>
      <c r="BJ18" s="63"/>
      <c r="BK18" s="63"/>
      <c r="BL18" s="63">
        <v>17</v>
      </c>
      <c r="BM18" s="63"/>
      <c r="BN18" s="63"/>
      <c r="BO18" s="63"/>
      <c r="BP18" s="63"/>
      <c r="BQ18" s="63"/>
      <c r="BR18" s="63"/>
      <c r="BS18" s="63"/>
      <c r="BT18" s="63">
        <v>17</v>
      </c>
      <c r="BU18" s="63">
        <v>17</v>
      </c>
      <c r="BV18" s="63">
        <v>0</v>
      </c>
      <c r="BW18" s="63">
        <v>0</v>
      </c>
      <c r="BX18" s="145" t="s">
        <v>143</v>
      </c>
      <c r="BY18" s="145" t="s">
        <v>144</v>
      </c>
      <c r="BZ18" s="145" t="s">
        <v>144</v>
      </c>
      <c r="CA18" s="145" t="s">
        <v>144</v>
      </c>
      <c r="CB18" s="145" t="s">
        <v>144</v>
      </c>
    </row>
    <row r="19" spans="1:80" ht="38.25" customHeight="1" x14ac:dyDescent="0.2">
      <c r="A19" s="202"/>
      <c r="B19" s="184"/>
      <c r="C19" s="201"/>
      <c r="D19" s="214"/>
      <c r="E19" s="211"/>
      <c r="F19" s="206"/>
      <c r="G19" s="183"/>
      <c r="H19" s="64"/>
      <c r="I19" s="64"/>
      <c r="J19" s="64"/>
      <c r="K19" s="64"/>
      <c r="L19" s="64"/>
      <c r="M19" s="64"/>
      <c r="N19" s="64"/>
      <c r="O19" s="64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44"/>
      <c r="BY19" s="44"/>
      <c r="BZ19" s="44"/>
      <c r="CA19" s="44"/>
      <c r="CB19" s="44"/>
    </row>
    <row r="20" spans="1:80" ht="67.5" x14ac:dyDescent="0.2">
      <c r="A20" s="202" t="s">
        <v>12</v>
      </c>
      <c r="B20" s="184" t="s">
        <v>12</v>
      </c>
      <c r="C20" s="201" t="s">
        <v>33</v>
      </c>
      <c r="D20" s="207" t="s">
        <v>35</v>
      </c>
      <c r="E20" s="211" t="s">
        <v>12</v>
      </c>
      <c r="F20" s="203">
        <v>188718528</v>
      </c>
      <c r="G20" s="183" t="s">
        <v>65</v>
      </c>
      <c r="H20" s="64"/>
      <c r="I20" s="64"/>
      <c r="J20" s="64"/>
      <c r="K20" s="64"/>
      <c r="L20" s="64"/>
      <c r="M20" s="64"/>
      <c r="N20" s="63"/>
      <c r="O20" s="63"/>
      <c r="P20" s="63">
        <v>18.399999999999999</v>
      </c>
      <c r="Q20" s="63"/>
      <c r="R20" s="63"/>
      <c r="S20" s="63"/>
      <c r="T20" s="63"/>
      <c r="U20" s="63"/>
      <c r="V20" s="63"/>
      <c r="W20" s="63"/>
      <c r="X20" s="63">
        <v>18.399999999999999</v>
      </c>
      <c r="Y20" s="63">
        <v>18.399999999999999</v>
      </c>
      <c r="Z20" s="63">
        <v>13.8</v>
      </c>
      <c r="AA20" s="63">
        <v>0</v>
      </c>
      <c r="AB20" s="63"/>
      <c r="AC20" s="63"/>
      <c r="AD20" s="63"/>
      <c r="AE20" s="63"/>
      <c r="AF20" s="66">
        <v>0.2</v>
      </c>
      <c r="AG20" s="66"/>
      <c r="AH20" s="66"/>
      <c r="AI20" s="66"/>
      <c r="AJ20" s="66"/>
      <c r="AK20" s="66"/>
      <c r="AL20" s="66"/>
      <c r="AM20" s="66"/>
      <c r="AN20" s="66">
        <v>0.2</v>
      </c>
      <c r="AO20" s="66">
        <v>0.2</v>
      </c>
      <c r="AP20" s="66">
        <v>0.2</v>
      </c>
      <c r="AQ20" s="66">
        <v>0</v>
      </c>
      <c r="AR20" s="63"/>
      <c r="AS20" s="63"/>
      <c r="AT20" s="63"/>
      <c r="AU20" s="63"/>
      <c r="AV20" s="66">
        <v>19.8</v>
      </c>
      <c r="AW20" s="66"/>
      <c r="AX20" s="66"/>
      <c r="AY20" s="66"/>
      <c r="AZ20" s="66"/>
      <c r="BA20" s="66"/>
      <c r="BB20" s="66"/>
      <c r="BC20" s="66"/>
      <c r="BD20" s="66">
        <v>19.8</v>
      </c>
      <c r="BE20" s="66">
        <v>19.8</v>
      </c>
      <c r="BF20" s="66">
        <v>15.1</v>
      </c>
      <c r="BG20" s="66">
        <v>0</v>
      </c>
      <c r="BH20" s="63"/>
      <c r="BI20" s="63"/>
      <c r="BJ20" s="63"/>
      <c r="BK20" s="63"/>
      <c r="BL20" s="66">
        <v>19.8</v>
      </c>
      <c r="BM20" s="66"/>
      <c r="BN20" s="66"/>
      <c r="BO20" s="66"/>
      <c r="BP20" s="66"/>
      <c r="BQ20" s="66"/>
      <c r="BR20" s="66"/>
      <c r="BS20" s="66"/>
      <c r="BT20" s="66">
        <v>19.8</v>
      </c>
      <c r="BU20" s="66">
        <v>19.8</v>
      </c>
      <c r="BV20" s="66">
        <v>15.1</v>
      </c>
      <c r="BW20" s="66">
        <v>0</v>
      </c>
      <c r="BX20" s="115" t="s">
        <v>73</v>
      </c>
      <c r="BY20" s="93" t="s">
        <v>74</v>
      </c>
      <c r="BZ20" s="113" t="s">
        <v>75</v>
      </c>
      <c r="CA20" s="113" t="s">
        <v>74</v>
      </c>
      <c r="CB20" s="93" t="s">
        <v>76</v>
      </c>
    </row>
    <row r="21" spans="1:80" ht="12" x14ac:dyDescent="0.2">
      <c r="A21" s="202"/>
      <c r="B21" s="184"/>
      <c r="C21" s="201"/>
      <c r="D21" s="207"/>
      <c r="E21" s="211"/>
      <c r="F21" s="204"/>
      <c r="G21" s="183"/>
      <c r="H21" s="64"/>
      <c r="I21" s="64"/>
      <c r="J21" s="64"/>
      <c r="K21" s="64"/>
      <c r="L21" s="64"/>
      <c r="M21" s="64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3"/>
      <c r="AS21" s="63"/>
      <c r="AT21" s="63"/>
      <c r="AU21" s="63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3"/>
      <c r="BI21" s="63"/>
      <c r="BJ21" s="63"/>
      <c r="BK21" s="63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115" t="s">
        <v>72</v>
      </c>
      <c r="BY21" s="94"/>
      <c r="BZ21" s="94"/>
      <c r="CA21" s="94"/>
      <c r="CB21" s="94"/>
    </row>
    <row r="22" spans="1:80" ht="22.5" x14ac:dyDescent="0.2">
      <c r="A22" s="202"/>
      <c r="B22" s="184"/>
      <c r="C22" s="201"/>
      <c r="D22" s="207"/>
      <c r="E22" s="211"/>
      <c r="F22" s="204"/>
      <c r="G22" s="183"/>
      <c r="H22" s="64"/>
      <c r="I22" s="64"/>
      <c r="J22" s="64"/>
      <c r="K22" s="64"/>
      <c r="L22" s="64"/>
      <c r="M22" s="64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3"/>
      <c r="AS22" s="63"/>
      <c r="AT22" s="63"/>
      <c r="AU22" s="63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3"/>
      <c r="BI22" s="63"/>
      <c r="BJ22" s="63"/>
      <c r="BK22" s="63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115" t="s">
        <v>51</v>
      </c>
      <c r="BY22" s="93">
        <v>200</v>
      </c>
      <c r="BZ22" s="93">
        <v>250</v>
      </c>
      <c r="CA22" s="93">
        <v>210</v>
      </c>
      <c r="CB22" s="93">
        <v>230</v>
      </c>
    </row>
    <row r="23" spans="1:80" ht="33.75" x14ac:dyDescent="0.2">
      <c r="A23" s="202"/>
      <c r="B23" s="184"/>
      <c r="C23" s="201"/>
      <c r="D23" s="207"/>
      <c r="E23" s="211"/>
      <c r="F23" s="204"/>
      <c r="G23" s="183"/>
      <c r="H23" s="64"/>
      <c r="I23" s="64"/>
      <c r="J23" s="64"/>
      <c r="K23" s="64"/>
      <c r="L23" s="64"/>
      <c r="M23" s="64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3"/>
      <c r="AS23" s="63"/>
      <c r="AT23" s="63"/>
      <c r="AU23" s="63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3"/>
      <c r="BI23" s="63"/>
      <c r="BJ23" s="63"/>
      <c r="BK23" s="63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115" t="s">
        <v>60</v>
      </c>
      <c r="BY23" s="93">
        <v>40</v>
      </c>
      <c r="BZ23" s="93">
        <v>49</v>
      </c>
      <c r="CA23" s="93">
        <v>42</v>
      </c>
      <c r="CB23" s="93">
        <v>46</v>
      </c>
    </row>
    <row r="24" spans="1:80" ht="22.5" x14ac:dyDescent="0.2">
      <c r="A24" s="202"/>
      <c r="B24" s="184"/>
      <c r="C24" s="201"/>
      <c r="D24" s="207"/>
      <c r="E24" s="211"/>
      <c r="F24" s="204"/>
      <c r="G24" s="183"/>
      <c r="H24" s="64"/>
      <c r="I24" s="64"/>
      <c r="J24" s="64"/>
      <c r="K24" s="64"/>
      <c r="L24" s="64"/>
      <c r="M24" s="64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3"/>
      <c r="AS24" s="63"/>
      <c r="AT24" s="63"/>
      <c r="AU24" s="63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3"/>
      <c r="BI24" s="63"/>
      <c r="BJ24" s="63"/>
      <c r="BK24" s="63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98" t="s">
        <v>61</v>
      </c>
      <c r="BY24" s="93">
        <v>75</v>
      </c>
      <c r="BZ24" s="93">
        <v>82</v>
      </c>
      <c r="CA24" s="93">
        <v>80</v>
      </c>
      <c r="CB24" s="93">
        <v>85</v>
      </c>
    </row>
    <row r="25" spans="1:80" ht="33.75" x14ac:dyDescent="0.2">
      <c r="A25" s="202"/>
      <c r="B25" s="184"/>
      <c r="C25" s="201"/>
      <c r="D25" s="207"/>
      <c r="E25" s="211"/>
      <c r="F25" s="205"/>
      <c r="G25" s="183"/>
      <c r="H25" s="64"/>
      <c r="I25" s="64"/>
      <c r="J25" s="64"/>
      <c r="K25" s="64"/>
      <c r="L25" s="64"/>
      <c r="M25" s="64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3"/>
      <c r="AS25" s="63"/>
      <c r="AT25" s="63"/>
      <c r="AU25" s="63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3"/>
      <c r="BI25" s="63"/>
      <c r="BJ25" s="63"/>
      <c r="BK25" s="63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98" t="s">
        <v>62</v>
      </c>
      <c r="BY25" s="96">
        <v>133</v>
      </c>
      <c r="BZ25" s="96">
        <v>140</v>
      </c>
      <c r="CA25" s="96">
        <v>139</v>
      </c>
      <c r="CB25" s="96">
        <v>139</v>
      </c>
    </row>
    <row r="26" spans="1:80" ht="38.25" customHeight="1" x14ac:dyDescent="0.2">
      <c r="A26" s="11" t="s">
        <v>12</v>
      </c>
      <c r="B26" s="41" t="s">
        <v>12</v>
      </c>
      <c r="C26" s="42" t="s">
        <v>34</v>
      </c>
      <c r="D26" s="134" t="s">
        <v>70</v>
      </c>
      <c r="E26" s="119" t="s">
        <v>12</v>
      </c>
      <c r="F26" s="60">
        <v>188718528</v>
      </c>
      <c r="G26" s="121" t="s">
        <v>63</v>
      </c>
      <c r="H26" s="64"/>
      <c r="I26" s="64"/>
      <c r="J26" s="64"/>
      <c r="K26" s="64"/>
      <c r="L26" s="64"/>
      <c r="M26" s="64"/>
      <c r="N26" s="63"/>
      <c r="O26" s="63"/>
      <c r="P26" s="45">
        <v>325.89999999999998</v>
      </c>
      <c r="Q26" s="45"/>
      <c r="R26" s="45"/>
      <c r="S26" s="45"/>
      <c r="T26" s="63"/>
      <c r="U26" s="63"/>
      <c r="V26" s="63"/>
      <c r="W26" s="63"/>
      <c r="X26" s="63">
        <v>325.89999999999998</v>
      </c>
      <c r="Y26" s="63">
        <v>179.9</v>
      </c>
      <c r="Z26" s="63">
        <v>0</v>
      </c>
      <c r="AA26" s="63">
        <v>146</v>
      </c>
      <c r="AB26" s="64"/>
      <c r="AC26" s="64"/>
      <c r="AD26" s="63"/>
      <c r="AE26" s="63"/>
      <c r="AF26" s="45">
        <v>126.1</v>
      </c>
      <c r="AG26" s="45"/>
      <c r="AH26" s="45"/>
      <c r="AI26" s="45"/>
      <c r="AJ26" s="63"/>
      <c r="AK26" s="63"/>
      <c r="AL26" s="63"/>
      <c r="AM26" s="63"/>
      <c r="AN26" s="63">
        <f>AF26</f>
        <v>126.1</v>
      </c>
      <c r="AO26" s="63">
        <v>114.1</v>
      </c>
      <c r="AP26" s="63">
        <v>0</v>
      </c>
      <c r="AQ26" s="63">
        <v>12</v>
      </c>
      <c r="AR26" s="64"/>
      <c r="AS26" s="64"/>
      <c r="AT26" s="63"/>
      <c r="AU26" s="63"/>
      <c r="AV26" s="45"/>
      <c r="AW26" s="45"/>
      <c r="AX26" s="45"/>
      <c r="AY26" s="45"/>
      <c r="AZ26" s="63"/>
      <c r="BA26" s="63"/>
      <c r="BB26" s="63"/>
      <c r="BC26" s="63"/>
      <c r="BD26" s="63"/>
      <c r="BE26" s="63"/>
      <c r="BF26" s="63"/>
      <c r="BG26" s="63"/>
      <c r="BH26" s="64"/>
      <c r="BI26" s="64"/>
      <c r="BJ26" s="63"/>
      <c r="BK26" s="63"/>
      <c r="BL26" s="45"/>
      <c r="BM26" s="45"/>
      <c r="BN26" s="45"/>
      <c r="BO26" s="45"/>
      <c r="BP26" s="63"/>
      <c r="BQ26" s="63"/>
      <c r="BR26" s="63"/>
      <c r="BS26" s="63"/>
      <c r="BT26" s="63"/>
      <c r="BU26" s="63"/>
      <c r="BV26" s="63"/>
      <c r="BW26" s="63"/>
      <c r="BX26" s="44"/>
      <c r="BY26" s="44"/>
      <c r="BZ26" s="44"/>
      <c r="CA26" s="44"/>
      <c r="CB26" s="44"/>
    </row>
    <row r="27" spans="1:80" ht="51" x14ac:dyDescent="0.2">
      <c r="A27" s="11" t="s">
        <v>12</v>
      </c>
      <c r="B27" s="41" t="s">
        <v>12</v>
      </c>
      <c r="C27" s="42" t="s">
        <v>36</v>
      </c>
      <c r="D27" s="134" t="s">
        <v>57</v>
      </c>
      <c r="E27" s="119" t="s">
        <v>12</v>
      </c>
      <c r="F27" s="60">
        <v>188718528</v>
      </c>
      <c r="G27" s="121" t="s">
        <v>63</v>
      </c>
      <c r="H27" s="64"/>
      <c r="I27" s="64"/>
      <c r="J27" s="64"/>
      <c r="K27" s="64"/>
      <c r="L27" s="63"/>
      <c r="M27" s="63"/>
      <c r="N27" s="63">
        <v>100</v>
      </c>
      <c r="O27" s="63"/>
      <c r="P27" s="63"/>
      <c r="Q27" s="63"/>
      <c r="R27" s="63"/>
      <c r="S27" s="63"/>
      <c r="T27" s="63"/>
      <c r="U27" s="63"/>
      <c r="V27" s="63"/>
      <c r="W27" s="63"/>
      <c r="X27" s="63">
        <v>100</v>
      </c>
      <c r="Y27" s="63">
        <v>0</v>
      </c>
      <c r="Z27" s="63">
        <v>0</v>
      </c>
      <c r="AA27" s="63">
        <v>100</v>
      </c>
      <c r="AB27" s="63"/>
      <c r="AC27" s="63"/>
      <c r="AD27" s="63">
        <v>320</v>
      </c>
      <c r="AE27" s="63"/>
      <c r="AF27" s="63"/>
      <c r="AG27" s="63"/>
      <c r="AH27" s="63"/>
      <c r="AI27" s="63"/>
      <c r="AJ27" s="63"/>
      <c r="AK27" s="63"/>
      <c r="AL27" s="63"/>
      <c r="AM27" s="63"/>
      <c r="AN27" s="63">
        <v>320</v>
      </c>
      <c r="AO27" s="63">
        <v>0</v>
      </c>
      <c r="AP27" s="63">
        <v>0</v>
      </c>
      <c r="AQ27" s="63">
        <v>320</v>
      </c>
      <c r="AR27" s="63"/>
      <c r="AS27" s="63"/>
      <c r="AT27" s="63">
        <v>100</v>
      </c>
      <c r="AU27" s="63"/>
      <c r="AV27" s="63"/>
      <c r="AW27" s="63"/>
      <c r="AX27" s="63"/>
      <c r="AY27" s="63"/>
      <c r="AZ27" s="63"/>
      <c r="BA27" s="63"/>
      <c r="BB27" s="63"/>
      <c r="BC27" s="63"/>
      <c r="BD27" s="63">
        <v>100</v>
      </c>
      <c r="BE27" s="63">
        <v>100</v>
      </c>
      <c r="BF27" s="63">
        <v>0</v>
      </c>
      <c r="BG27" s="63">
        <v>0</v>
      </c>
      <c r="BH27" s="63"/>
      <c r="BI27" s="63"/>
      <c r="BJ27" s="63">
        <v>100</v>
      </c>
      <c r="BK27" s="63"/>
      <c r="BL27" s="63"/>
      <c r="BM27" s="63"/>
      <c r="BN27" s="63"/>
      <c r="BO27" s="63"/>
      <c r="BP27" s="63"/>
      <c r="BQ27" s="63"/>
      <c r="BR27" s="63"/>
      <c r="BS27" s="63"/>
      <c r="BT27" s="63">
        <v>100</v>
      </c>
      <c r="BU27" s="63">
        <v>100</v>
      </c>
      <c r="BV27" s="63">
        <v>0</v>
      </c>
      <c r="BW27" s="63">
        <v>0</v>
      </c>
      <c r="BX27" s="98" t="s">
        <v>149</v>
      </c>
      <c r="BY27" s="113">
        <v>1</v>
      </c>
      <c r="BZ27" s="113">
        <v>1</v>
      </c>
      <c r="CA27" s="113">
        <v>1</v>
      </c>
      <c r="CB27" s="113">
        <v>1</v>
      </c>
    </row>
    <row r="28" spans="1:80" ht="51" x14ac:dyDescent="0.2">
      <c r="A28" s="11" t="s">
        <v>12</v>
      </c>
      <c r="B28" s="41" t="s">
        <v>12</v>
      </c>
      <c r="C28" s="42" t="s">
        <v>37</v>
      </c>
      <c r="D28" s="134" t="s">
        <v>132</v>
      </c>
      <c r="E28" s="55" t="s">
        <v>12</v>
      </c>
      <c r="F28" s="60">
        <v>188718528</v>
      </c>
      <c r="G28" s="77" t="s">
        <v>65</v>
      </c>
      <c r="H28" s="64"/>
      <c r="I28" s="64"/>
      <c r="J28" s="64"/>
      <c r="K28" s="64"/>
      <c r="L28" s="63"/>
      <c r="M28" s="63"/>
      <c r="N28" s="63"/>
      <c r="O28" s="63"/>
      <c r="P28" s="63">
        <v>1</v>
      </c>
      <c r="Q28" s="63"/>
      <c r="R28" s="63"/>
      <c r="S28" s="63"/>
      <c r="T28" s="63"/>
      <c r="U28" s="63"/>
      <c r="V28" s="63"/>
      <c r="W28" s="63"/>
      <c r="X28" s="63">
        <v>1</v>
      </c>
      <c r="Y28" s="63">
        <v>1</v>
      </c>
      <c r="Z28" s="63">
        <v>0</v>
      </c>
      <c r="AA28" s="63">
        <v>0</v>
      </c>
      <c r="AB28" s="63"/>
      <c r="AC28" s="63"/>
      <c r="AD28" s="63"/>
      <c r="AE28" s="63"/>
      <c r="AF28" s="63">
        <v>1.8</v>
      </c>
      <c r="AG28" s="63"/>
      <c r="AH28" s="63"/>
      <c r="AI28" s="63"/>
      <c r="AJ28" s="63"/>
      <c r="AK28" s="63"/>
      <c r="AL28" s="63"/>
      <c r="AM28" s="63"/>
      <c r="AN28" s="63">
        <v>1.8</v>
      </c>
      <c r="AO28" s="63">
        <v>1.8</v>
      </c>
      <c r="AP28" s="63">
        <v>0</v>
      </c>
      <c r="AQ28" s="63">
        <v>0</v>
      </c>
      <c r="AR28" s="63"/>
      <c r="AS28" s="63"/>
      <c r="AT28" s="63"/>
      <c r="AU28" s="63"/>
      <c r="AV28" s="63">
        <v>1</v>
      </c>
      <c r="AW28" s="63"/>
      <c r="AX28" s="63"/>
      <c r="AY28" s="63"/>
      <c r="AZ28" s="63"/>
      <c r="BA28" s="63"/>
      <c r="BB28" s="63"/>
      <c r="BC28" s="63"/>
      <c r="BD28" s="63">
        <v>1</v>
      </c>
      <c r="BE28" s="63">
        <v>1</v>
      </c>
      <c r="BF28" s="63">
        <v>0</v>
      </c>
      <c r="BG28" s="63">
        <v>0</v>
      </c>
      <c r="BH28" s="63"/>
      <c r="BI28" s="63"/>
      <c r="BJ28" s="63"/>
      <c r="BK28" s="63"/>
      <c r="BL28" s="63">
        <v>1</v>
      </c>
      <c r="BM28" s="63"/>
      <c r="BN28" s="63"/>
      <c r="BO28" s="63"/>
      <c r="BP28" s="63"/>
      <c r="BQ28" s="63"/>
      <c r="BR28" s="63"/>
      <c r="BS28" s="63"/>
      <c r="BT28" s="63">
        <v>1</v>
      </c>
      <c r="BU28" s="63">
        <v>1</v>
      </c>
      <c r="BV28" s="63">
        <v>0</v>
      </c>
      <c r="BW28" s="63">
        <v>0</v>
      </c>
      <c r="BX28" s="98"/>
      <c r="BY28" s="97"/>
      <c r="BZ28" s="97"/>
      <c r="CA28" s="97"/>
      <c r="CB28" s="95"/>
    </row>
    <row r="29" spans="1:80" ht="51" x14ac:dyDescent="0.2">
      <c r="A29" s="11" t="s">
        <v>12</v>
      </c>
      <c r="B29" s="41" t="s">
        <v>12</v>
      </c>
      <c r="C29" s="42" t="s">
        <v>49</v>
      </c>
      <c r="D29" s="134" t="s">
        <v>145</v>
      </c>
      <c r="E29" s="119" t="s">
        <v>12</v>
      </c>
      <c r="F29" s="60">
        <v>188718528</v>
      </c>
      <c r="G29" s="121" t="s">
        <v>63</v>
      </c>
      <c r="H29" s="64"/>
      <c r="I29" s="64"/>
      <c r="J29" s="64"/>
      <c r="K29" s="64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>
        <v>86</v>
      </c>
      <c r="AH29" s="63"/>
      <c r="AI29" s="63"/>
      <c r="AJ29" s="63"/>
      <c r="AK29" s="63"/>
      <c r="AL29" s="63"/>
      <c r="AM29" s="63"/>
      <c r="AN29" s="63">
        <v>86</v>
      </c>
      <c r="AO29" s="63">
        <f>AN29</f>
        <v>86</v>
      </c>
      <c r="AP29" s="63">
        <v>0</v>
      </c>
      <c r="AQ29" s="63">
        <v>0</v>
      </c>
      <c r="AR29" s="63"/>
      <c r="AS29" s="63"/>
      <c r="AT29" s="63"/>
      <c r="AU29" s="63"/>
      <c r="AV29" s="63"/>
      <c r="AW29" s="63">
        <v>18.3</v>
      </c>
      <c r="AX29" s="63"/>
      <c r="AY29" s="63"/>
      <c r="AZ29" s="63"/>
      <c r="BA29" s="63"/>
      <c r="BB29" s="63"/>
      <c r="BC29" s="63"/>
      <c r="BD29" s="63">
        <f>AW29</f>
        <v>18.3</v>
      </c>
      <c r="BE29" s="63">
        <f>AW29</f>
        <v>18.3</v>
      </c>
      <c r="BF29" s="63">
        <v>0</v>
      </c>
      <c r="BG29" s="63">
        <v>0</v>
      </c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98"/>
      <c r="BY29" s="97"/>
      <c r="BZ29" s="97"/>
      <c r="CA29" s="97"/>
      <c r="CB29" s="95"/>
    </row>
    <row r="30" spans="1:80" s="19" customFormat="1" ht="14.25" customHeight="1" x14ac:dyDescent="0.25">
      <c r="A30" s="15" t="s">
        <v>12</v>
      </c>
      <c r="B30" s="16" t="s">
        <v>12</v>
      </c>
      <c r="C30" s="197" t="s">
        <v>16</v>
      </c>
      <c r="D30" s="197"/>
      <c r="E30" s="197"/>
      <c r="F30" s="197"/>
      <c r="G30" s="197"/>
      <c r="H30" s="21">
        <f>SUM(H15:H27)</f>
        <v>0</v>
      </c>
      <c r="I30" s="21">
        <f>SUM(I15:I27)</f>
        <v>0</v>
      </c>
      <c r="J30" s="21">
        <f>SUM(J15:J27)</f>
        <v>0</v>
      </c>
      <c r="K30" s="21">
        <f>SUM(K15:K27)</f>
        <v>0</v>
      </c>
      <c r="L30" s="21"/>
      <c r="M30" s="21"/>
      <c r="N30" s="21">
        <f>SUM(N15:N29)</f>
        <v>100</v>
      </c>
      <c r="O30" s="21"/>
      <c r="P30" s="21">
        <f>SUM(P15:P29)</f>
        <v>4277.5</v>
      </c>
      <c r="Q30" s="21">
        <f>SUM(Q15:Q29)</f>
        <v>1728</v>
      </c>
      <c r="R30" s="21"/>
      <c r="S30" s="21"/>
      <c r="T30" s="21"/>
      <c r="U30" s="21"/>
      <c r="V30" s="21"/>
      <c r="W30" s="21"/>
      <c r="X30" s="21">
        <f>SUM(X15:X29)</f>
        <v>6105.4999999999991</v>
      </c>
      <c r="Y30" s="21">
        <f>SUM(Y15:Y29)</f>
        <v>5712.4999999999991</v>
      </c>
      <c r="Z30" s="21">
        <f>SUM(Z15:Z29)</f>
        <v>2733.8</v>
      </c>
      <c r="AA30" s="21">
        <f>SUM(AA15:AA29)</f>
        <v>393</v>
      </c>
      <c r="AB30" s="21"/>
      <c r="AC30" s="21"/>
      <c r="AD30" s="21">
        <f>SUM(AD15:AD29)</f>
        <v>320</v>
      </c>
      <c r="AE30" s="21"/>
      <c r="AF30" s="21">
        <f>SUM(AF15:AF29)</f>
        <v>6066.2000000000007</v>
      </c>
      <c r="AG30" s="21">
        <f>SUM(AG15:AG29)</f>
        <v>86</v>
      </c>
      <c r="AH30" s="21"/>
      <c r="AI30" s="21"/>
      <c r="AJ30" s="21"/>
      <c r="AK30" s="21"/>
      <c r="AL30" s="21"/>
      <c r="AM30" s="21"/>
      <c r="AN30" s="21">
        <f>SUM(AN15:AN29)</f>
        <v>6472.2000000000007</v>
      </c>
      <c r="AO30" s="21">
        <f>SUM(AO15:AO29)</f>
        <v>6040.8</v>
      </c>
      <c r="AP30" s="21">
        <f>SUM(AP15:AP29)</f>
        <v>3045.7999999999997</v>
      </c>
      <c r="AQ30" s="21">
        <f>SUM(AQ15:AQ29)</f>
        <v>431.4</v>
      </c>
      <c r="AR30" s="21"/>
      <c r="AS30" s="21"/>
      <c r="AT30" s="21">
        <f>SUM(AT15:AT29)</f>
        <v>100</v>
      </c>
      <c r="AU30" s="21"/>
      <c r="AV30" s="21">
        <f>SUM(AV15:AV29)</f>
        <v>4294.3</v>
      </c>
      <c r="AW30" s="21">
        <f>SUM(AW15:AW29)</f>
        <v>2018.3</v>
      </c>
      <c r="AX30" s="21"/>
      <c r="AY30" s="21"/>
      <c r="AZ30" s="21"/>
      <c r="BA30" s="21"/>
      <c r="BB30" s="21"/>
      <c r="BC30" s="21"/>
      <c r="BD30" s="21">
        <f>SUM(BD15:BD29)</f>
        <v>6412.6</v>
      </c>
      <c r="BE30" s="21">
        <f>SUM(BE15:BE29)</f>
        <v>6262.6</v>
      </c>
      <c r="BF30" s="21">
        <f>SUM(BF15:BF29)</f>
        <v>3189.7</v>
      </c>
      <c r="BG30" s="21">
        <f>SUM(BG15:BG29)</f>
        <v>150</v>
      </c>
      <c r="BH30" s="21"/>
      <c r="BI30" s="21"/>
      <c r="BJ30" s="21">
        <f>SUM(BJ15:BJ29)</f>
        <v>100</v>
      </c>
      <c r="BK30" s="21">
        <f>SUM(BK15:BK29)</f>
        <v>0</v>
      </c>
      <c r="BL30" s="21">
        <f>SUM(BL15:BL29)</f>
        <v>4313.3</v>
      </c>
      <c r="BM30" s="21">
        <f>SUM(BM15:BM29)</f>
        <v>2000</v>
      </c>
      <c r="BN30" s="21"/>
      <c r="BO30" s="21"/>
      <c r="BP30" s="21"/>
      <c r="BQ30" s="21"/>
      <c r="BR30" s="21"/>
      <c r="BS30" s="21"/>
      <c r="BT30" s="21">
        <f>SUM(BT15:BT29)</f>
        <v>6413.3</v>
      </c>
      <c r="BU30" s="21">
        <f>SUM(BU15:BU29)</f>
        <v>6263.3</v>
      </c>
      <c r="BV30" s="21">
        <f>SUM(BV15:BV29)</f>
        <v>3200.2999999999997</v>
      </c>
      <c r="BW30" s="21">
        <f>SUM(BW15:BW29)</f>
        <v>150</v>
      </c>
      <c r="BX30" s="73"/>
      <c r="BY30" s="74"/>
      <c r="BZ30" s="74"/>
      <c r="CA30" s="74"/>
      <c r="CB30" s="26"/>
    </row>
    <row r="31" spans="1:80" ht="15.75" customHeight="1" x14ac:dyDescent="0.2">
      <c r="A31" s="120" t="s">
        <v>12</v>
      </c>
      <c r="B31" s="12" t="s">
        <v>13</v>
      </c>
      <c r="C31" s="182" t="s">
        <v>38</v>
      </c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2"/>
      <c r="AO31" s="182"/>
      <c r="AP31" s="182"/>
      <c r="AQ31" s="182"/>
      <c r="AR31" s="182"/>
      <c r="AS31" s="182"/>
      <c r="AT31" s="182"/>
      <c r="AU31" s="182"/>
      <c r="AV31" s="182"/>
      <c r="AW31" s="182"/>
      <c r="AX31" s="182"/>
      <c r="AY31" s="182"/>
      <c r="AZ31" s="182"/>
      <c r="BA31" s="182"/>
      <c r="BB31" s="182"/>
      <c r="BC31" s="182"/>
      <c r="BD31" s="182"/>
      <c r="BE31" s="182"/>
      <c r="BF31" s="182"/>
      <c r="BG31" s="182"/>
      <c r="BH31" s="182"/>
      <c r="BI31" s="182"/>
      <c r="BJ31" s="182"/>
      <c r="BK31" s="182"/>
      <c r="BL31" s="182"/>
      <c r="BM31" s="182"/>
      <c r="BN31" s="182"/>
      <c r="BO31" s="182"/>
      <c r="BP31" s="182"/>
      <c r="BQ31" s="182"/>
      <c r="BR31" s="182"/>
      <c r="BS31" s="182"/>
      <c r="BT31" s="182"/>
      <c r="BU31" s="182"/>
      <c r="BV31" s="182"/>
      <c r="BW31" s="182"/>
      <c r="BX31" s="182"/>
      <c r="BY31" s="182"/>
      <c r="BZ31" s="182"/>
      <c r="CA31" s="182"/>
      <c r="CB31" s="90"/>
    </row>
    <row r="32" spans="1:80" ht="63.75" x14ac:dyDescent="0.2">
      <c r="A32" s="120" t="s">
        <v>12</v>
      </c>
      <c r="B32" s="12" t="s">
        <v>13</v>
      </c>
      <c r="C32" s="43" t="s">
        <v>12</v>
      </c>
      <c r="D32" s="134" t="s">
        <v>129</v>
      </c>
      <c r="E32" s="119" t="s">
        <v>12</v>
      </c>
      <c r="F32" s="60">
        <v>188718528</v>
      </c>
      <c r="G32" s="118" t="s">
        <v>64</v>
      </c>
      <c r="H32" s="59"/>
      <c r="I32" s="59"/>
      <c r="J32" s="59"/>
      <c r="K32" s="59"/>
      <c r="L32" s="58"/>
      <c r="M32" s="58"/>
      <c r="N32" s="58"/>
      <c r="O32" s="58"/>
      <c r="P32" s="69"/>
      <c r="Q32" s="59">
        <v>37.4</v>
      </c>
      <c r="R32" s="59"/>
      <c r="S32" s="59"/>
      <c r="T32" s="59"/>
      <c r="U32" s="59"/>
      <c r="V32" s="59"/>
      <c r="W32" s="59"/>
      <c r="X32" s="59">
        <v>37.4</v>
      </c>
      <c r="Y32" s="59">
        <v>37.4</v>
      </c>
      <c r="Z32" s="59">
        <v>6.7</v>
      </c>
      <c r="AA32" s="59">
        <v>0</v>
      </c>
      <c r="AB32" s="59"/>
      <c r="AC32" s="59"/>
      <c r="AD32" s="59"/>
      <c r="AE32" s="59"/>
      <c r="AF32" s="59"/>
      <c r="AG32" s="59">
        <v>37.5</v>
      </c>
      <c r="AH32" s="59"/>
      <c r="AI32" s="59"/>
      <c r="AJ32" s="59"/>
      <c r="AK32" s="59"/>
      <c r="AL32" s="59"/>
      <c r="AM32" s="59"/>
      <c r="AN32" s="61">
        <v>37.5</v>
      </c>
      <c r="AO32" s="61">
        <v>37.5</v>
      </c>
      <c r="AP32" s="61">
        <v>7.8</v>
      </c>
      <c r="AQ32" s="62">
        <v>0</v>
      </c>
      <c r="AR32" s="59"/>
      <c r="AS32" s="59"/>
      <c r="AT32" s="59"/>
      <c r="AU32" s="59"/>
      <c r="AV32" s="59"/>
      <c r="AW32" s="59">
        <v>38.700000000000003</v>
      </c>
      <c r="AX32" s="59"/>
      <c r="AY32" s="59"/>
      <c r="AZ32" s="59"/>
      <c r="BA32" s="59"/>
      <c r="BB32" s="59"/>
      <c r="BC32" s="59"/>
      <c r="BD32" s="61">
        <v>38.700000000000003</v>
      </c>
      <c r="BE32" s="61">
        <v>38.700000000000003</v>
      </c>
      <c r="BF32" s="61">
        <v>7.2</v>
      </c>
      <c r="BG32" s="62">
        <v>0</v>
      </c>
      <c r="BH32" s="59"/>
      <c r="BI32" s="59"/>
      <c r="BJ32" s="59"/>
      <c r="BK32" s="59"/>
      <c r="BL32" s="59"/>
      <c r="BM32" s="59">
        <v>38.700000000000003</v>
      </c>
      <c r="BN32" s="59"/>
      <c r="BO32" s="59"/>
      <c r="BP32" s="59"/>
      <c r="BQ32" s="59"/>
      <c r="BR32" s="59"/>
      <c r="BS32" s="59"/>
      <c r="BT32" s="61">
        <v>38.700000000000003</v>
      </c>
      <c r="BU32" s="61">
        <v>38.700000000000003</v>
      </c>
      <c r="BV32" s="61">
        <v>7.2</v>
      </c>
      <c r="BW32" s="62">
        <v>0</v>
      </c>
      <c r="BX32" s="99" t="s">
        <v>77</v>
      </c>
      <c r="BY32" s="91">
        <v>75</v>
      </c>
      <c r="BZ32" s="91">
        <v>75</v>
      </c>
      <c r="CA32" s="91">
        <v>75</v>
      </c>
      <c r="CB32" s="91">
        <v>75</v>
      </c>
    </row>
    <row r="33" spans="1:80" ht="30.75" x14ac:dyDescent="0.2">
      <c r="A33" s="120" t="s">
        <v>12</v>
      </c>
      <c r="B33" s="12" t="s">
        <v>13</v>
      </c>
      <c r="C33" s="43" t="s">
        <v>13</v>
      </c>
      <c r="D33" s="134" t="s">
        <v>134</v>
      </c>
      <c r="E33" s="119" t="s">
        <v>12</v>
      </c>
      <c r="F33" s="60">
        <v>188718528</v>
      </c>
      <c r="G33" s="118" t="s">
        <v>64</v>
      </c>
      <c r="H33" s="59"/>
      <c r="I33" s="59"/>
      <c r="J33" s="59"/>
      <c r="K33" s="59"/>
      <c r="L33" s="58"/>
      <c r="M33" s="58"/>
      <c r="N33" s="58"/>
      <c r="O33" s="58"/>
      <c r="P33" s="69"/>
      <c r="Q33" s="59">
        <v>2</v>
      </c>
      <c r="R33" s="59"/>
      <c r="S33" s="59"/>
      <c r="T33" s="59"/>
      <c r="U33" s="59"/>
      <c r="V33" s="59"/>
      <c r="W33" s="59"/>
      <c r="X33" s="59">
        <v>2</v>
      </c>
      <c r="Y33" s="59">
        <v>2</v>
      </c>
      <c r="Z33" s="59">
        <v>1.5</v>
      </c>
      <c r="AA33" s="59">
        <v>0</v>
      </c>
      <c r="AB33" s="59"/>
      <c r="AC33" s="59"/>
      <c r="AD33" s="59"/>
      <c r="AE33" s="59"/>
      <c r="AF33" s="59"/>
      <c r="AG33" s="59">
        <v>2</v>
      </c>
      <c r="AH33" s="59"/>
      <c r="AI33" s="59"/>
      <c r="AJ33" s="59"/>
      <c r="AK33" s="59"/>
      <c r="AL33" s="59"/>
      <c r="AM33" s="59"/>
      <c r="AN33" s="61">
        <v>2</v>
      </c>
      <c r="AO33" s="61">
        <v>2</v>
      </c>
      <c r="AP33" s="61">
        <v>1.5</v>
      </c>
      <c r="AQ33" s="61">
        <v>0</v>
      </c>
      <c r="AR33" s="59"/>
      <c r="AS33" s="59"/>
      <c r="AT33" s="59"/>
      <c r="AU33" s="59"/>
      <c r="AV33" s="59"/>
      <c r="AW33" s="59">
        <v>2.4</v>
      </c>
      <c r="AX33" s="59"/>
      <c r="AY33" s="59"/>
      <c r="AZ33" s="59"/>
      <c r="BA33" s="59"/>
      <c r="BB33" s="59"/>
      <c r="BC33" s="59"/>
      <c r="BD33" s="61">
        <v>2.4</v>
      </c>
      <c r="BE33" s="61">
        <v>2.4</v>
      </c>
      <c r="BF33" s="61">
        <v>1.8</v>
      </c>
      <c r="BG33" s="61">
        <v>0</v>
      </c>
      <c r="BH33" s="59"/>
      <c r="BI33" s="59"/>
      <c r="BJ33" s="59"/>
      <c r="BK33" s="59"/>
      <c r="BL33" s="59"/>
      <c r="BM33" s="59">
        <v>2.4</v>
      </c>
      <c r="BN33" s="59"/>
      <c r="BO33" s="59"/>
      <c r="BP33" s="59"/>
      <c r="BQ33" s="59"/>
      <c r="BR33" s="59"/>
      <c r="BS33" s="59"/>
      <c r="BT33" s="61">
        <v>2.4</v>
      </c>
      <c r="BU33" s="61">
        <v>2.4</v>
      </c>
      <c r="BV33" s="61">
        <v>1.8</v>
      </c>
      <c r="BW33" s="61">
        <v>0</v>
      </c>
      <c r="BX33" s="99" t="s">
        <v>78</v>
      </c>
      <c r="BY33" s="91">
        <v>93</v>
      </c>
      <c r="BZ33" s="91">
        <v>93</v>
      </c>
      <c r="CA33" s="91">
        <v>93</v>
      </c>
      <c r="CB33" s="91">
        <v>93</v>
      </c>
    </row>
    <row r="34" spans="1:80" ht="38.25" x14ac:dyDescent="0.2">
      <c r="A34" s="120" t="s">
        <v>12</v>
      </c>
      <c r="B34" s="12" t="s">
        <v>13</v>
      </c>
      <c r="C34" s="43" t="s">
        <v>14</v>
      </c>
      <c r="D34" s="134" t="s">
        <v>107</v>
      </c>
      <c r="E34" s="119" t="s">
        <v>12</v>
      </c>
      <c r="F34" s="60">
        <v>188718528</v>
      </c>
      <c r="G34" s="118" t="s">
        <v>64</v>
      </c>
      <c r="H34" s="59"/>
      <c r="I34" s="59"/>
      <c r="J34" s="59"/>
      <c r="K34" s="59"/>
      <c r="L34" s="59"/>
      <c r="M34" s="59"/>
      <c r="N34" s="59"/>
      <c r="O34" s="59"/>
      <c r="P34" s="69"/>
      <c r="Q34" s="59">
        <v>1.6</v>
      </c>
      <c r="R34" s="59"/>
      <c r="S34" s="59"/>
      <c r="T34" s="59"/>
      <c r="U34" s="59"/>
      <c r="V34" s="59"/>
      <c r="W34" s="59"/>
      <c r="X34" s="59">
        <v>1.6</v>
      </c>
      <c r="Y34" s="59">
        <v>1.6</v>
      </c>
      <c r="Z34" s="59">
        <v>1.2</v>
      </c>
      <c r="AA34" s="59">
        <v>0</v>
      </c>
      <c r="AB34" s="59"/>
      <c r="AC34" s="59"/>
      <c r="AD34" s="59"/>
      <c r="AE34" s="59"/>
      <c r="AF34" s="59"/>
      <c r="AG34" s="59">
        <v>1.5</v>
      </c>
      <c r="AH34" s="59"/>
      <c r="AI34" s="59"/>
      <c r="AJ34" s="59"/>
      <c r="AK34" s="59"/>
      <c r="AL34" s="59"/>
      <c r="AM34" s="59"/>
      <c r="AN34" s="61">
        <v>1.5</v>
      </c>
      <c r="AO34" s="61">
        <f>AN34</f>
        <v>1.5</v>
      </c>
      <c r="AP34" s="61">
        <v>1.2</v>
      </c>
      <c r="AQ34" s="61">
        <v>0</v>
      </c>
      <c r="AR34" s="59"/>
      <c r="AS34" s="59"/>
      <c r="AT34" s="59"/>
      <c r="AU34" s="59"/>
      <c r="AV34" s="59"/>
      <c r="AW34" s="59">
        <v>2</v>
      </c>
      <c r="AX34" s="59"/>
      <c r="AY34" s="59"/>
      <c r="AZ34" s="59"/>
      <c r="BA34" s="59"/>
      <c r="BB34" s="59"/>
      <c r="BC34" s="59"/>
      <c r="BD34" s="61">
        <v>2</v>
      </c>
      <c r="BE34" s="61">
        <v>2</v>
      </c>
      <c r="BF34" s="61">
        <v>1.5</v>
      </c>
      <c r="BG34" s="61">
        <v>0</v>
      </c>
      <c r="BH34" s="59"/>
      <c r="BI34" s="59"/>
      <c r="BJ34" s="59"/>
      <c r="BK34" s="59"/>
      <c r="BL34" s="59"/>
      <c r="BM34" s="59">
        <v>2</v>
      </c>
      <c r="BN34" s="59"/>
      <c r="BO34" s="59"/>
      <c r="BP34" s="59"/>
      <c r="BQ34" s="59"/>
      <c r="BR34" s="59"/>
      <c r="BS34" s="59"/>
      <c r="BT34" s="61">
        <v>2</v>
      </c>
      <c r="BU34" s="61">
        <v>2</v>
      </c>
      <c r="BV34" s="61">
        <v>1.5</v>
      </c>
      <c r="BW34" s="61">
        <v>0</v>
      </c>
      <c r="BX34" s="99" t="s">
        <v>79</v>
      </c>
      <c r="BY34" s="91">
        <v>25</v>
      </c>
      <c r="BZ34" s="91">
        <v>25</v>
      </c>
      <c r="CA34" s="91">
        <v>25</v>
      </c>
      <c r="CB34" s="91">
        <v>25</v>
      </c>
    </row>
    <row r="35" spans="1:80" ht="30.75" customHeight="1" x14ac:dyDescent="0.2">
      <c r="A35" s="176" t="s">
        <v>12</v>
      </c>
      <c r="B35" s="188" t="s">
        <v>13</v>
      </c>
      <c r="C35" s="199" t="s">
        <v>15</v>
      </c>
      <c r="D35" s="207" t="s">
        <v>121</v>
      </c>
      <c r="E35" s="211" t="s">
        <v>12</v>
      </c>
      <c r="F35" s="206">
        <v>188718528</v>
      </c>
      <c r="G35" s="220" t="s">
        <v>64</v>
      </c>
      <c r="H35" s="59"/>
      <c r="I35" s="59"/>
      <c r="J35" s="59"/>
      <c r="K35" s="59"/>
      <c r="L35" s="59"/>
      <c r="M35" s="59"/>
      <c r="N35" s="59"/>
      <c r="O35" s="59"/>
      <c r="P35" s="67"/>
      <c r="Q35" s="59">
        <v>81.400000000000006</v>
      </c>
      <c r="R35" s="59"/>
      <c r="S35" s="59"/>
      <c r="T35" s="59"/>
      <c r="U35" s="59"/>
      <c r="V35" s="59"/>
      <c r="W35" s="59"/>
      <c r="X35" s="59">
        <v>81.400000000000006</v>
      </c>
      <c r="Y35" s="59">
        <v>81.400000000000006</v>
      </c>
      <c r="Z35" s="59">
        <v>56.6</v>
      </c>
      <c r="AA35" s="59">
        <v>0</v>
      </c>
      <c r="AB35" s="59"/>
      <c r="AC35" s="59"/>
      <c r="AD35" s="59"/>
      <c r="AE35" s="59"/>
      <c r="AF35" s="59"/>
      <c r="AG35" s="59">
        <v>90.9</v>
      </c>
      <c r="AH35" s="59"/>
      <c r="AI35" s="59"/>
      <c r="AJ35" s="59"/>
      <c r="AK35" s="59"/>
      <c r="AL35" s="59"/>
      <c r="AM35" s="59"/>
      <c r="AN35" s="61">
        <f>AG35</f>
        <v>90.9</v>
      </c>
      <c r="AO35" s="61">
        <f>AN35</f>
        <v>90.9</v>
      </c>
      <c r="AP35" s="61">
        <v>63</v>
      </c>
      <c r="AQ35" s="61">
        <v>0</v>
      </c>
      <c r="AR35" s="59"/>
      <c r="AS35" s="59"/>
      <c r="AT35" s="59"/>
      <c r="AU35" s="59"/>
      <c r="AV35" s="59"/>
      <c r="AW35" s="59">
        <v>81.400000000000006</v>
      </c>
      <c r="AX35" s="59"/>
      <c r="AY35" s="59"/>
      <c r="AZ35" s="59"/>
      <c r="BA35" s="59"/>
      <c r="BB35" s="59"/>
      <c r="BC35" s="59"/>
      <c r="BD35" s="61">
        <f>AW35</f>
        <v>81.400000000000006</v>
      </c>
      <c r="BE35" s="61">
        <f>BD35</f>
        <v>81.400000000000006</v>
      </c>
      <c r="BF35" s="61">
        <v>56.6</v>
      </c>
      <c r="BG35" s="61">
        <v>0</v>
      </c>
      <c r="BH35" s="59"/>
      <c r="BI35" s="59"/>
      <c r="BJ35" s="59"/>
      <c r="BK35" s="59"/>
      <c r="BL35" s="59"/>
      <c r="BM35" s="59">
        <v>81.400000000000006</v>
      </c>
      <c r="BN35" s="59"/>
      <c r="BO35" s="59"/>
      <c r="BP35" s="59"/>
      <c r="BQ35" s="59"/>
      <c r="BR35" s="59"/>
      <c r="BS35" s="59"/>
      <c r="BT35" s="61">
        <f>BM35</f>
        <v>81.400000000000006</v>
      </c>
      <c r="BU35" s="61">
        <f>BT35</f>
        <v>81.400000000000006</v>
      </c>
      <c r="BV35" s="61">
        <v>56.6</v>
      </c>
      <c r="BW35" s="61">
        <v>0</v>
      </c>
      <c r="BX35" s="99" t="s">
        <v>80</v>
      </c>
      <c r="BY35" s="91">
        <v>1</v>
      </c>
      <c r="BZ35" s="91">
        <v>1</v>
      </c>
      <c r="CA35" s="91">
        <v>1</v>
      </c>
      <c r="CB35" s="91">
        <v>1</v>
      </c>
    </row>
    <row r="36" spans="1:80" ht="31.5" customHeight="1" x14ac:dyDescent="0.2">
      <c r="A36" s="176"/>
      <c r="B36" s="188"/>
      <c r="C36" s="199"/>
      <c r="D36" s="212"/>
      <c r="E36" s="211"/>
      <c r="F36" s="206"/>
      <c r="G36" s="220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99" t="s">
        <v>81</v>
      </c>
      <c r="BY36" s="91">
        <v>176</v>
      </c>
      <c r="BZ36" s="91">
        <v>176</v>
      </c>
      <c r="CA36" s="91">
        <v>176</v>
      </c>
      <c r="CB36" s="91">
        <v>176</v>
      </c>
    </row>
    <row r="37" spans="1:80" ht="22.5" x14ac:dyDescent="0.2">
      <c r="A37" s="176"/>
      <c r="B37" s="188"/>
      <c r="C37" s="199"/>
      <c r="D37" s="212"/>
      <c r="E37" s="211"/>
      <c r="F37" s="206"/>
      <c r="G37" s="220"/>
      <c r="H37" s="59"/>
      <c r="I37" s="59"/>
      <c r="J37" s="59"/>
      <c r="K37" s="59"/>
      <c r="L37" s="59"/>
      <c r="M37" s="59"/>
      <c r="N37" s="59"/>
      <c r="O37" s="59"/>
      <c r="P37" s="67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61"/>
      <c r="AO37" s="61"/>
      <c r="AP37" s="61"/>
      <c r="AQ37" s="62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61"/>
      <c r="BE37" s="61"/>
      <c r="BF37" s="61"/>
      <c r="BG37" s="62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61"/>
      <c r="BU37" s="61"/>
      <c r="BV37" s="61"/>
      <c r="BW37" s="62"/>
      <c r="BX37" s="99" t="s">
        <v>82</v>
      </c>
      <c r="BY37" s="91">
        <v>5</v>
      </c>
      <c r="BZ37" s="91">
        <v>5</v>
      </c>
      <c r="CA37" s="91">
        <v>5</v>
      </c>
      <c r="CB37" s="91">
        <v>5</v>
      </c>
    </row>
    <row r="38" spans="1:80" ht="13.5" customHeight="1" x14ac:dyDescent="0.2">
      <c r="A38" s="176"/>
      <c r="B38" s="188"/>
      <c r="C38" s="199"/>
      <c r="D38" s="212"/>
      <c r="E38" s="211"/>
      <c r="F38" s="206"/>
      <c r="G38" s="220"/>
      <c r="H38" s="59"/>
      <c r="I38" s="59"/>
      <c r="J38" s="59"/>
      <c r="K38" s="59"/>
      <c r="L38" s="59"/>
      <c r="M38" s="59"/>
      <c r="N38" s="59"/>
      <c r="O38" s="59"/>
      <c r="P38" s="67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61"/>
      <c r="AO38" s="61"/>
      <c r="AP38" s="61"/>
      <c r="AQ38" s="62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61"/>
      <c r="BE38" s="61"/>
      <c r="BF38" s="61"/>
      <c r="BG38" s="62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61"/>
      <c r="BU38" s="61"/>
      <c r="BV38" s="61"/>
      <c r="BW38" s="62"/>
      <c r="BX38" s="99" t="s">
        <v>83</v>
      </c>
      <c r="BY38" s="91">
        <v>245</v>
      </c>
      <c r="BZ38" s="91">
        <v>245</v>
      </c>
      <c r="CA38" s="91">
        <v>245</v>
      </c>
      <c r="CB38" s="91">
        <v>245</v>
      </c>
    </row>
    <row r="39" spans="1:80" ht="13.5" customHeight="1" x14ac:dyDescent="0.2">
      <c r="A39" s="176"/>
      <c r="B39" s="188"/>
      <c r="C39" s="199"/>
      <c r="D39" s="212"/>
      <c r="E39" s="211"/>
      <c r="F39" s="206"/>
      <c r="G39" s="220"/>
      <c r="H39" s="59"/>
      <c r="I39" s="59"/>
      <c r="J39" s="59"/>
      <c r="K39" s="59"/>
      <c r="L39" s="59"/>
      <c r="M39" s="59"/>
      <c r="N39" s="59"/>
      <c r="O39" s="59"/>
      <c r="P39" s="67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61"/>
      <c r="AO39" s="61"/>
      <c r="AP39" s="61"/>
      <c r="AQ39" s="62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61"/>
      <c r="BE39" s="61"/>
      <c r="BF39" s="61"/>
      <c r="BG39" s="62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61"/>
      <c r="BU39" s="61"/>
      <c r="BV39" s="61"/>
      <c r="BW39" s="62"/>
      <c r="BX39" s="99" t="s">
        <v>85</v>
      </c>
      <c r="BY39" s="91">
        <v>61</v>
      </c>
      <c r="BZ39" s="91">
        <v>61</v>
      </c>
      <c r="CA39" s="91">
        <v>61</v>
      </c>
      <c r="CB39" s="91">
        <v>61</v>
      </c>
    </row>
    <row r="40" spans="1:80" ht="22.5" x14ac:dyDescent="0.2">
      <c r="A40" s="176"/>
      <c r="B40" s="188"/>
      <c r="C40" s="199"/>
      <c r="D40" s="212"/>
      <c r="E40" s="211"/>
      <c r="F40" s="206"/>
      <c r="G40" s="220"/>
      <c r="H40" s="59"/>
      <c r="I40" s="59"/>
      <c r="J40" s="59"/>
      <c r="K40" s="59"/>
      <c r="L40" s="59"/>
      <c r="M40" s="59"/>
      <c r="N40" s="59"/>
      <c r="O40" s="59"/>
      <c r="P40" s="67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61"/>
      <c r="AO40" s="61"/>
      <c r="AP40" s="61"/>
      <c r="AQ40" s="62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61"/>
      <c r="BE40" s="61"/>
      <c r="BF40" s="61"/>
      <c r="BG40" s="62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61"/>
      <c r="BU40" s="61"/>
      <c r="BV40" s="61"/>
      <c r="BW40" s="62"/>
      <c r="BX40" s="99" t="s">
        <v>84</v>
      </c>
      <c r="BY40" s="91">
        <v>241</v>
      </c>
      <c r="BZ40" s="91">
        <v>241</v>
      </c>
      <c r="CA40" s="91">
        <v>241</v>
      </c>
      <c r="CB40" s="91">
        <v>241</v>
      </c>
    </row>
    <row r="41" spans="1:80" ht="22.5" x14ac:dyDescent="0.2">
      <c r="A41" s="176"/>
      <c r="B41" s="188"/>
      <c r="C41" s="199"/>
      <c r="D41" s="212"/>
      <c r="E41" s="211"/>
      <c r="F41" s="206"/>
      <c r="G41" s="220"/>
      <c r="H41" s="59"/>
      <c r="I41" s="59"/>
      <c r="J41" s="59"/>
      <c r="K41" s="59"/>
      <c r="L41" s="59"/>
      <c r="M41" s="59"/>
      <c r="N41" s="59"/>
      <c r="O41" s="59"/>
      <c r="P41" s="67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61"/>
      <c r="AO41" s="61"/>
      <c r="AP41" s="61"/>
      <c r="AQ41" s="62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61"/>
      <c r="BE41" s="61"/>
      <c r="BF41" s="61"/>
      <c r="BG41" s="62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61"/>
      <c r="BU41" s="61"/>
      <c r="BV41" s="61"/>
      <c r="BW41" s="62"/>
      <c r="BX41" s="99" t="s">
        <v>86</v>
      </c>
      <c r="BY41" s="91">
        <v>197</v>
      </c>
      <c r="BZ41" s="91">
        <v>197</v>
      </c>
      <c r="CA41" s="91">
        <v>197</v>
      </c>
      <c r="CB41" s="91">
        <v>197</v>
      </c>
    </row>
    <row r="42" spans="1:80" ht="22.5" x14ac:dyDescent="0.2">
      <c r="A42" s="176"/>
      <c r="B42" s="188"/>
      <c r="C42" s="199"/>
      <c r="D42" s="212"/>
      <c r="E42" s="211"/>
      <c r="F42" s="206"/>
      <c r="G42" s="220"/>
      <c r="H42" s="59"/>
      <c r="I42" s="59"/>
      <c r="J42" s="59"/>
      <c r="K42" s="59"/>
      <c r="L42" s="59"/>
      <c r="M42" s="59"/>
      <c r="N42" s="59"/>
      <c r="O42" s="59"/>
      <c r="P42" s="67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61"/>
      <c r="AO42" s="61"/>
      <c r="AP42" s="61"/>
      <c r="AQ42" s="62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61"/>
      <c r="BE42" s="61"/>
      <c r="BF42" s="61"/>
      <c r="BG42" s="62"/>
      <c r="BH42" s="59"/>
      <c r="BI42" s="59"/>
      <c r="BJ42" s="59"/>
      <c r="BK42" s="59"/>
      <c r="BL42" s="59"/>
      <c r="BM42" s="59"/>
      <c r="BN42" s="59"/>
      <c r="BO42" s="59"/>
      <c r="BP42" s="59"/>
      <c r="BQ42" s="59"/>
      <c r="BR42" s="59"/>
      <c r="BS42" s="59"/>
      <c r="BT42" s="61"/>
      <c r="BU42" s="61"/>
      <c r="BV42" s="61"/>
      <c r="BW42" s="62"/>
      <c r="BX42" s="99" t="s">
        <v>88</v>
      </c>
      <c r="BY42" s="91">
        <v>5</v>
      </c>
      <c r="BZ42" s="91">
        <v>5</v>
      </c>
      <c r="CA42" s="91">
        <v>5</v>
      </c>
      <c r="CB42" s="91">
        <v>5</v>
      </c>
    </row>
    <row r="43" spans="1:80" ht="13.5" customHeight="1" x14ac:dyDescent="0.2">
      <c r="A43" s="176"/>
      <c r="B43" s="188"/>
      <c r="C43" s="199"/>
      <c r="D43" s="212"/>
      <c r="E43" s="211"/>
      <c r="F43" s="206"/>
      <c r="G43" s="220"/>
      <c r="H43" s="59"/>
      <c r="I43" s="59"/>
      <c r="J43" s="59"/>
      <c r="K43" s="59"/>
      <c r="L43" s="59"/>
      <c r="M43" s="59"/>
      <c r="N43" s="59"/>
      <c r="O43" s="59"/>
      <c r="P43" s="67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61"/>
      <c r="AO43" s="61"/>
      <c r="AP43" s="61"/>
      <c r="AQ43" s="62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61"/>
      <c r="BE43" s="61"/>
      <c r="BF43" s="61"/>
      <c r="BG43" s="62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59"/>
      <c r="BS43" s="59"/>
      <c r="BT43" s="61"/>
      <c r="BU43" s="61"/>
      <c r="BV43" s="61"/>
      <c r="BW43" s="62"/>
      <c r="BX43" s="99" t="s">
        <v>87</v>
      </c>
      <c r="BY43" s="91">
        <v>1</v>
      </c>
      <c r="BZ43" s="91">
        <v>1</v>
      </c>
      <c r="CA43" s="91">
        <v>1</v>
      </c>
      <c r="CB43" s="91">
        <v>1</v>
      </c>
    </row>
    <row r="44" spans="1:80" ht="33.75" x14ac:dyDescent="0.2">
      <c r="A44" s="176"/>
      <c r="B44" s="188"/>
      <c r="C44" s="199"/>
      <c r="D44" s="212"/>
      <c r="E44" s="211"/>
      <c r="F44" s="206"/>
      <c r="G44" s="220"/>
      <c r="H44" s="59"/>
      <c r="I44" s="59"/>
      <c r="J44" s="59"/>
      <c r="K44" s="59"/>
      <c r="L44" s="59"/>
      <c r="M44" s="59"/>
      <c r="N44" s="59"/>
      <c r="O44" s="59"/>
      <c r="P44" s="67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61"/>
      <c r="AO44" s="61"/>
      <c r="AP44" s="61"/>
      <c r="AQ44" s="62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61"/>
      <c r="BE44" s="61"/>
      <c r="BF44" s="61"/>
      <c r="BG44" s="62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59"/>
      <c r="BT44" s="61"/>
      <c r="BU44" s="61"/>
      <c r="BV44" s="61"/>
      <c r="BW44" s="62"/>
      <c r="BX44" s="99" t="s">
        <v>89</v>
      </c>
      <c r="BY44" s="91">
        <v>25</v>
      </c>
      <c r="BZ44" s="91">
        <v>25</v>
      </c>
      <c r="CA44" s="91">
        <v>25</v>
      </c>
      <c r="CB44" s="91">
        <v>25</v>
      </c>
    </row>
    <row r="45" spans="1:80" ht="22.5" x14ac:dyDescent="0.2">
      <c r="A45" s="176"/>
      <c r="B45" s="188"/>
      <c r="C45" s="199"/>
      <c r="D45" s="212"/>
      <c r="E45" s="211"/>
      <c r="F45" s="206"/>
      <c r="G45" s="220"/>
      <c r="H45" s="59"/>
      <c r="I45" s="59"/>
      <c r="J45" s="59"/>
      <c r="K45" s="59"/>
      <c r="L45" s="59"/>
      <c r="M45" s="59"/>
      <c r="N45" s="59"/>
      <c r="O45" s="59"/>
      <c r="P45" s="67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61"/>
      <c r="AO45" s="61"/>
      <c r="AP45" s="61"/>
      <c r="AQ45" s="62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61"/>
      <c r="BE45" s="61"/>
      <c r="BF45" s="61"/>
      <c r="BG45" s="62"/>
      <c r="BH45" s="59"/>
      <c r="BI45" s="59"/>
      <c r="BJ45" s="59"/>
      <c r="BK45" s="59"/>
      <c r="BL45" s="59"/>
      <c r="BM45" s="59"/>
      <c r="BN45" s="59"/>
      <c r="BO45" s="59"/>
      <c r="BP45" s="59"/>
      <c r="BQ45" s="59"/>
      <c r="BR45" s="59"/>
      <c r="BS45" s="59"/>
      <c r="BT45" s="61"/>
      <c r="BU45" s="61"/>
      <c r="BV45" s="61"/>
      <c r="BW45" s="62"/>
      <c r="BX45" s="99" t="s">
        <v>90</v>
      </c>
      <c r="BY45" s="91">
        <v>489</v>
      </c>
      <c r="BZ45" s="91">
        <v>485</v>
      </c>
      <c r="CA45" s="91">
        <v>485</v>
      </c>
      <c r="CB45" s="91">
        <v>485</v>
      </c>
    </row>
    <row r="46" spans="1:80" ht="45" x14ac:dyDescent="0.2">
      <c r="A46" s="176"/>
      <c r="B46" s="188"/>
      <c r="C46" s="199"/>
      <c r="D46" s="212"/>
      <c r="E46" s="211"/>
      <c r="F46" s="206"/>
      <c r="G46" s="220"/>
      <c r="H46" s="59"/>
      <c r="I46" s="59"/>
      <c r="J46" s="59"/>
      <c r="K46" s="59"/>
      <c r="L46" s="59"/>
      <c r="M46" s="59"/>
      <c r="N46" s="59"/>
      <c r="O46" s="59"/>
      <c r="P46" s="67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61"/>
      <c r="AO46" s="61"/>
      <c r="AP46" s="61"/>
      <c r="AQ46" s="62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61"/>
      <c r="BE46" s="61"/>
      <c r="BF46" s="61"/>
      <c r="BG46" s="62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59"/>
      <c r="BT46" s="61"/>
      <c r="BU46" s="61"/>
      <c r="BV46" s="61"/>
      <c r="BW46" s="62"/>
      <c r="BX46" s="99" t="s">
        <v>94</v>
      </c>
      <c r="BY46" s="91">
        <v>2478</v>
      </c>
      <c r="BZ46" s="91">
        <v>2506</v>
      </c>
      <c r="CA46" s="91">
        <v>2506</v>
      </c>
      <c r="CB46" s="91">
        <v>2506</v>
      </c>
    </row>
    <row r="47" spans="1:80" ht="33.75" x14ac:dyDescent="0.2">
      <c r="A47" s="176"/>
      <c r="B47" s="188"/>
      <c r="C47" s="199"/>
      <c r="D47" s="212"/>
      <c r="E47" s="211"/>
      <c r="F47" s="206"/>
      <c r="G47" s="220"/>
      <c r="H47" s="59"/>
      <c r="I47" s="59"/>
      <c r="J47" s="59"/>
      <c r="K47" s="59"/>
      <c r="L47" s="59"/>
      <c r="M47" s="59"/>
      <c r="N47" s="59"/>
      <c r="O47" s="59"/>
      <c r="P47" s="67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61"/>
      <c r="AO47" s="61"/>
      <c r="AP47" s="61"/>
      <c r="AQ47" s="62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61"/>
      <c r="BE47" s="61"/>
      <c r="BF47" s="61"/>
      <c r="BG47" s="62"/>
      <c r="BH47" s="59"/>
      <c r="BI47" s="59"/>
      <c r="BJ47" s="59"/>
      <c r="BK47" s="59"/>
      <c r="BL47" s="59"/>
      <c r="BM47" s="59"/>
      <c r="BN47" s="59"/>
      <c r="BO47" s="59"/>
      <c r="BP47" s="59"/>
      <c r="BQ47" s="59"/>
      <c r="BR47" s="59"/>
      <c r="BS47" s="59"/>
      <c r="BT47" s="61"/>
      <c r="BU47" s="61"/>
      <c r="BV47" s="61"/>
      <c r="BW47" s="62"/>
      <c r="BX47" s="99" t="s">
        <v>91</v>
      </c>
      <c r="BY47" s="91">
        <v>520</v>
      </c>
      <c r="BZ47" s="92">
        <v>510</v>
      </c>
      <c r="CA47" s="91">
        <v>490</v>
      </c>
      <c r="CB47" s="91">
        <v>520</v>
      </c>
    </row>
    <row r="48" spans="1:80" ht="12" x14ac:dyDescent="0.2">
      <c r="A48" s="176"/>
      <c r="B48" s="188"/>
      <c r="C48" s="199"/>
      <c r="D48" s="212"/>
      <c r="E48" s="211"/>
      <c r="F48" s="206"/>
      <c r="G48" s="220"/>
      <c r="H48" s="59"/>
      <c r="I48" s="59"/>
      <c r="J48" s="59"/>
      <c r="K48" s="59"/>
      <c r="L48" s="59"/>
      <c r="M48" s="59"/>
      <c r="N48" s="59"/>
      <c r="O48" s="59"/>
      <c r="P48" s="67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61"/>
      <c r="AO48" s="61"/>
      <c r="AP48" s="61"/>
      <c r="AQ48" s="62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61"/>
      <c r="BE48" s="61"/>
      <c r="BF48" s="61"/>
      <c r="BG48" s="62"/>
      <c r="BH48" s="59"/>
      <c r="BI48" s="59"/>
      <c r="BJ48" s="59"/>
      <c r="BK48" s="59"/>
      <c r="BL48" s="59"/>
      <c r="BM48" s="59"/>
      <c r="BN48" s="59"/>
      <c r="BO48" s="59"/>
      <c r="BP48" s="59"/>
      <c r="BQ48" s="59"/>
      <c r="BR48" s="59"/>
      <c r="BS48" s="59"/>
      <c r="BT48" s="61"/>
      <c r="BU48" s="61"/>
      <c r="BV48" s="61"/>
      <c r="BW48" s="62"/>
      <c r="BX48" s="154"/>
      <c r="BY48" s="155"/>
      <c r="BZ48" s="155"/>
      <c r="CA48" s="155"/>
      <c r="CB48" s="155"/>
    </row>
    <row r="49" spans="1:81" ht="38.25" x14ac:dyDescent="0.2">
      <c r="A49" s="120" t="s">
        <v>12</v>
      </c>
      <c r="B49" s="12" t="s">
        <v>13</v>
      </c>
      <c r="C49" s="43" t="s">
        <v>33</v>
      </c>
      <c r="D49" s="134" t="s">
        <v>128</v>
      </c>
      <c r="E49" s="119" t="s">
        <v>12</v>
      </c>
      <c r="F49" s="60">
        <v>188718528</v>
      </c>
      <c r="G49" s="118" t="s">
        <v>65</v>
      </c>
      <c r="H49" s="59"/>
      <c r="I49" s="59"/>
      <c r="J49" s="59"/>
      <c r="K49" s="59"/>
      <c r="L49" s="58"/>
      <c r="M49" s="58"/>
      <c r="N49" s="58"/>
      <c r="O49" s="58"/>
      <c r="P49" s="58"/>
      <c r="Q49" s="59">
        <v>31</v>
      </c>
      <c r="R49" s="59"/>
      <c r="S49" s="59"/>
      <c r="T49" s="59"/>
      <c r="U49" s="59"/>
      <c r="V49" s="59"/>
      <c r="W49" s="59"/>
      <c r="X49" s="59">
        <f>SUM(P49:Q49)</f>
        <v>31</v>
      </c>
      <c r="Y49" s="59">
        <f>X49</f>
        <v>31</v>
      </c>
      <c r="Z49" s="59">
        <v>21.5</v>
      </c>
      <c r="AA49" s="59">
        <v>0</v>
      </c>
      <c r="AB49" s="59"/>
      <c r="AC49" s="59"/>
      <c r="AD49" s="59"/>
      <c r="AE49" s="59"/>
      <c r="AF49" s="59"/>
      <c r="AG49" s="59">
        <v>31</v>
      </c>
      <c r="AH49" s="59"/>
      <c r="AI49" s="59"/>
      <c r="AJ49" s="59"/>
      <c r="AK49" s="59"/>
      <c r="AL49" s="59"/>
      <c r="AM49" s="59"/>
      <c r="AN49" s="61">
        <v>31</v>
      </c>
      <c r="AO49" s="61">
        <v>31</v>
      </c>
      <c r="AP49" s="61">
        <v>21.5</v>
      </c>
      <c r="AQ49" s="61">
        <v>0</v>
      </c>
      <c r="AR49" s="59"/>
      <c r="AS49" s="59"/>
      <c r="AT49" s="59"/>
      <c r="AU49" s="59"/>
      <c r="AV49" s="59"/>
      <c r="AW49" s="59">
        <v>31</v>
      </c>
      <c r="AX49" s="59"/>
      <c r="AY49" s="59"/>
      <c r="AZ49" s="59"/>
      <c r="BA49" s="59"/>
      <c r="BB49" s="59"/>
      <c r="BC49" s="59"/>
      <c r="BD49" s="61">
        <v>31</v>
      </c>
      <c r="BE49" s="61">
        <v>31</v>
      </c>
      <c r="BF49" s="61">
        <v>21.5</v>
      </c>
      <c r="BG49" s="61">
        <v>0</v>
      </c>
      <c r="BH49" s="59"/>
      <c r="BI49" s="59"/>
      <c r="BJ49" s="59"/>
      <c r="BK49" s="59"/>
      <c r="BL49" s="59"/>
      <c r="BM49" s="59">
        <v>31</v>
      </c>
      <c r="BN49" s="59"/>
      <c r="BO49" s="59"/>
      <c r="BP49" s="59"/>
      <c r="BQ49" s="59"/>
      <c r="BR49" s="59"/>
      <c r="BS49" s="59"/>
      <c r="BT49" s="61">
        <v>31</v>
      </c>
      <c r="BU49" s="61">
        <v>31</v>
      </c>
      <c r="BV49" s="61">
        <v>21.5</v>
      </c>
      <c r="BW49" s="152">
        <v>0</v>
      </c>
      <c r="BX49" s="100" t="s">
        <v>150</v>
      </c>
      <c r="BY49" s="149">
        <v>381.68</v>
      </c>
      <c r="BZ49" s="149">
        <v>381.68</v>
      </c>
      <c r="CA49" s="149">
        <v>381.68</v>
      </c>
      <c r="CB49" s="149">
        <v>381.68</v>
      </c>
      <c r="CC49" s="151"/>
    </row>
    <row r="50" spans="1:81" ht="64.5" customHeight="1" x14ac:dyDescent="0.2">
      <c r="A50" s="120" t="s">
        <v>12</v>
      </c>
      <c r="B50" s="12" t="s">
        <v>13</v>
      </c>
      <c r="C50" s="43" t="s">
        <v>34</v>
      </c>
      <c r="D50" s="148" t="s">
        <v>133</v>
      </c>
      <c r="E50" s="119" t="s">
        <v>13</v>
      </c>
      <c r="F50" s="60">
        <v>188718528</v>
      </c>
      <c r="G50" s="118" t="s">
        <v>65</v>
      </c>
      <c r="H50" s="59"/>
      <c r="I50" s="59"/>
      <c r="J50" s="59"/>
      <c r="K50" s="59"/>
      <c r="L50" s="59"/>
      <c r="M50" s="59"/>
      <c r="N50" s="59"/>
      <c r="O50" s="59"/>
      <c r="P50" s="67"/>
      <c r="Q50" s="59">
        <v>49.8</v>
      </c>
      <c r="R50" s="59"/>
      <c r="S50" s="59"/>
      <c r="T50" s="59"/>
      <c r="U50" s="59"/>
      <c r="V50" s="59"/>
      <c r="W50" s="59"/>
      <c r="X50" s="59">
        <v>49.8</v>
      </c>
      <c r="Y50" s="59">
        <v>49.8</v>
      </c>
      <c r="Z50" s="59">
        <v>29</v>
      </c>
      <c r="AA50" s="59">
        <v>0</v>
      </c>
      <c r="AB50" s="59"/>
      <c r="AC50" s="59"/>
      <c r="AD50" s="59"/>
      <c r="AE50" s="59"/>
      <c r="AF50" s="59"/>
      <c r="AG50" s="59">
        <v>54.4</v>
      </c>
      <c r="AH50" s="59"/>
      <c r="AI50" s="59"/>
      <c r="AJ50" s="59"/>
      <c r="AK50" s="59"/>
      <c r="AL50" s="59"/>
      <c r="AM50" s="59"/>
      <c r="AN50" s="59">
        <v>54.4</v>
      </c>
      <c r="AO50" s="59">
        <f>AN50</f>
        <v>54.4</v>
      </c>
      <c r="AP50" s="59">
        <v>33.700000000000003</v>
      </c>
      <c r="AQ50" s="59">
        <v>0</v>
      </c>
      <c r="AR50" s="59"/>
      <c r="AS50" s="59"/>
      <c r="AT50" s="59"/>
      <c r="AU50" s="59"/>
      <c r="AV50" s="59"/>
      <c r="AW50" s="59">
        <v>58</v>
      </c>
      <c r="AX50" s="59"/>
      <c r="AY50" s="59"/>
      <c r="AZ50" s="59"/>
      <c r="BA50" s="59"/>
      <c r="BB50" s="59"/>
      <c r="BC50" s="59"/>
      <c r="BD50" s="59">
        <v>58</v>
      </c>
      <c r="BE50" s="59">
        <v>58</v>
      </c>
      <c r="BF50" s="59">
        <v>34</v>
      </c>
      <c r="BG50" s="59">
        <v>0</v>
      </c>
      <c r="BH50" s="59"/>
      <c r="BI50" s="59"/>
      <c r="BJ50" s="59"/>
      <c r="BK50" s="59"/>
      <c r="BL50" s="59"/>
      <c r="BM50" s="59">
        <v>58</v>
      </c>
      <c r="BN50" s="59"/>
      <c r="BO50" s="59"/>
      <c r="BP50" s="59"/>
      <c r="BQ50" s="59"/>
      <c r="BR50" s="59"/>
      <c r="BS50" s="59"/>
      <c r="BT50" s="59">
        <f>BM50</f>
        <v>58</v>
      </c>
      <c r="BU50" s="59">
        <f>BT50</f>
        <v>58</v>
      </c>
      <c r="BV50" s="59">
        <v>34</v>
      </c>
      <c r="BW50" s="153">
        <v>0</v>
      </c>
      <c r="BX50" s="100" t="s">
        <v>152</v>
      </c>
      <c r="BY50" s="67">
        <v>3</v>
      </c>
      <c r="BZ50" s="67">
        <v>3</v>
      </c>
      <c r="CA50" s="67">
        <v>3</v>
      </c>
      <c r="CB50" s="67">
        <v>3</v>
      </c>
      <c r="CC50" s="151"/>
    </row>
    <row r="51" spans="1:81" ht="38.25" x14ac:dyDescent="0.2">
      <c r="A51" s="120" t="s">
        <v>12</v>
      </c>
      <c r="B51" s="12" t="s">
        <v>13</v>
      </c>
      <c r="C51" s="43" t="s">
        <v>36</v>
      </c>
      <c r="D51" s="134" t="s">
        <v>39</v>
      </c>
      <c r="E51" s="119" t="s">
        <v>12</v>
      </c>
      <c r="F51" s="60">
        <v>188718528</v>
      </c>
      <c r="G51" s="118" t="s">
        <v>65</v>
      </c>
      <c r="H51" s="59"/>
      <c r="I51" s="59"/>
      <c r="J51" s="59"/>
      <c r="K51" s="59"/>
      <c r="L51" s="59"/>
      <c r="M51" s="59"/>
      <c r="N51" s="59"/>
      <c r="O51" s="59"/>
      <c r="P51" s="67"/>
      <c r="Q51" s="59">
        <v>24.4</v>
      </c>
      <c r="R51" s="59"/>
      <c r="S51" s="59"/>
      <c r="T51" s="59"/>
      <c r="U51" s="59"/>
      <c r="V51" s="59"/>
      <c r="W51" s="59"/>
      <c r="X51" s="59">
        <v>24.4</v>
      </c>
      <c r="Y51" s="59">
        <v>24.4</v>
      </c>
      <c r="Z51" s="59">
        <v>18.600000000000001</v>
      </c>
      <c r="AA51" s="59">
        <v>0</v>
      </c>
      <c r="AB51" s="59"/>
      <c r="AC51" s="59"/>
      <c r="AD51" s="59"/>
      <c r="AE51" s="59"/>
      <c r="AF51" s="59"/>
      <c r="AG51" s="59">
        <v>24.4</v>
      </c>
      <c r="AH51" s="59"/>
      <c r="AI51" s="59"/>
      <c r="AJ51" s="59"/>
      <c r="AK51" s="59"/>
      <c r="AL51" s="59"/>
      <c r="AM51" s="59"/>
      <c r="AN51" s="61">
        <f>AG51</f>
        <v>24.4</v>
      </c>
      <c r="AO51" s="61">
        <f>AG51</f>
        <v>24.4</v>
      </c>
      <c r="AP51" s="61">
        <v>18.600000000000001</v>
      </c>
      <c r="AQ51" s="61">
        <v>0</v>
      </c>
      <c r="AR51" s="59"/>
      <c r="AS51" s="59"/>
      <c r="AT51" s="59"/>
      <c r="AU51" s="59"/>
      <c r="AV51" s="59"/>
      <c r="AW51" s="59">
        <v>29.7</v>
      </c>
      <c r="AX51" s="59"/>
      <c r="AY51" s="59"/>
      <c r="AZ51" s="59"/>
      <c r="BA51" s="59"/>
      <c r="BB51" s="59"/>
      <c r="BC51" s="59"/>
      <c r="BD51" s="61">
        <f>AW51</f>
        <v>29.7</v>
      </c>
      <c r="BE51" s="61">
        <f>AW51</f>
        <v>29.7</v>
      </c>
      <c r="BF51" s="61">
        <v>22.7</v>
      </c>
      <c r="BG51" s="61">
        <v>0</v>
      </c>
      <c r="BH51" s="59"/>
      <c r="BI51" s="59"/>
      <c r="BJ51" s="59"/>
      <c r="BK51" s="59"/>
      <c r="BL51" s="59"/>
      <c r="BM51" s="59">
        <v>29.7</v>
      </c>
      <c r="BN51" s="59"/>
      <c r="BO51" s="59"/>
      <c r="BP51" s="59"/>
      <c r="BQ51" s="59"/>
      <c r="BR51" s="59"/>
      <c r="BS51" s="59"/>
      <c r="BT51" s="61">
        <f>BM51</f>
        <v>29.7</v>
      </c>
      <c r="BU51" s="61">
        <f>BM51</f>
        <v>29.7</v>
      </c>
      <c r="BV51" s="61">
        <v>22.7</v>
      </c>
      <c r="BW51" s="61">
        <v>0</v>
      </c>
      <c r="BX51" s="156"/>
      <c r="BY51" s="156"/>
      <c r="BZ51" s="156"/>
      <c r="CA51" s="156"/>
      <c r="CB51" s="156"/>
    </row>
    <row r="52" spans="1:81" ht="36" x14ac:dyDescent="0.2">
      <c r="A52" s="176" t="s">
        <v>12</v>
      </c>
      <c r="B52" s="188" t="s">
        <v>37</v>
      </c>
      <c r="C52" s="199" t="s">
        <v>37</v>
      </c>
      <c r="D52" s="207" t="s">
        <v>71</v>
      </c>
      <c r="E52" s="211" t="s">
        <v>13</v>
      </c>
      <c r="F52" s="206">
        <v>188718528</v>
      </c>
      <c r="G52" s="220" t="s">
        <v>65</v>
      </c>
      <c r="H52" s="59"/>
      <c r="I52" s="59"/>
      <c r="J52" s="59"/>
      <c r="K52" s="59"/>
      <c r="L52" s="59"/>
      <c r="M52" s="59"/>
      <c r="N52" s="59"/>
      <c r="O52" s="59"/>
      <c r="P52" s="67"/>
      <c r="Q52" s="59">
        <v>13.2</v>
      </c>
      <c r="R52" s="59"/>
      <c r="S52" s="59"/>
      <c r="T52" s="59"/>
      <c r="U52" s="59"/>
      <c r="V52" s="59"/>
      <c r="W52" s="59"/>
      <c r="X52" s="59">
        <v>13.2</v>
      </c>
      <c r="Y52" s="59">
        <v>13.2</v>
      </c>
      <c r="Z52" s="59">
        <v>9.1</v>
      </c>
      <c r="AA52" s="59">
        <v>0</v>
      </c>
      <c r="AB52" s="59"/>
      <c r="AC52" s="59"/>
      <c r="AD52" s="59"/>
      <c r="AE52" s="59"/>
      <c r="AF52" s="59"/>
      <c r="AG52" s="59">
        <v>14.3</v>
      </c>
      <c r="AH52" s="59"/>
      <c r="AI52" s="59"/>
      <c r="AJ52" s="59"/>
      <c r="AK52" s="59"/>
      <c r="AL52" s="59"/>
      <c r="AM52" s="59"/>
      <c r="AN52" s="61">
        <v>14.3</v>
      </c>
      <c r="AO52" s="61">
        <v>14.3</v>
      </c>
      <c r="AP52" s="61">
        <v>9.8000000000000007</v>
      </c>
      <c r="AQ52" s="62">
        <v>0</v>
      </c>
      <c r="AR52" s="59"/>
      <c r="AS52" s="59"/>
      <c r="AT52" s="59"/>
      <c r="AU52" s="59"/>
      <c r="AV52" s="59"/>
      <c r="AW52" s="59">
        <v>17.7</v>
      </c>
      <c r="AX52" s="59"/>
      <c r="AY52" s="59"/>
      <c r="AZ52" s="59"/>
      <c r="BA52" s="59"/>
      <c r="BB52" s="59"/>
      <c r="BC52" s="59"/>
      <c r="BD52" s="61">
        <v>17.7</v>
      </c>
      <c r="BE52" s="61">
        <v>17.7</v>
      </c>
      <c r="BF52" s="61">
        <v>10</v>
      </c>
      <c r="BG52" s="62">
        <v>0</v>
      </c>
      <c r="BH52" s="59"/>
      <c r="BI52" s="59"/>
      <c r="BJ52" s="59"/>
      <c r="BK52" s="59"/>
      <c r="BL52" s="59"/>
      <c r="BM52" s="59">
        <v>17.7</v>
      </c>
      <c r="BN52" s="59"/>
      <c r="BO52" s="59"/>
      <c r="BP52" s="59"/>
      <c r="BQ52" s="59"/>
      <c r="BR52" s="59"/>
      <c r="BS52" s="59"/>
      <c r="BT52" s="61">
        <v>17.7</v>
      </c>
      <c r="BU52" s="61">
        <v>17.7</v>
      </c>
      <c r="BV52" s="61">
        <v>10</v>
      </c>
      <c r="BW52" s="62">
        <v>0</v>
      </c>
      <c r="BX52" s="157" t="s">
        <v>92</v>
      </c>
      <c r="BY52" s="158">
        <v>1</v>
      </c>
      <c r="BZ52" s="159">
        <v>1</v>
      </c>
      <c r="CA52" s="158">
        <v>1</v>
      </c>
      <c r="CB52" s="158">
        <v>1</v>
      </c>
    </row>
    <row r="53" spans="1:81" ht="36" x14ac:dyDescent="0.2">
      <c r="A53" s="176"/>
      <c r="B53" s="188"/>
      <c r="C53" s="199"/>
      <c r="D53" s="207"/>
      <c r="E53" s="211"/>
      <c r="F53" s="206"/>
      <c r="G53" s="220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157" t="s">
        <v>93</v>
      </c>
      <c r="BY53" s="160">
        <v>2</v>
      </c>
      <c r="BZ53" s="161">
        <v>2</v>
      </c>
      <c r="CA53" s="160">
        <v>2</v>
      </c>
      <c r="CB53" s="160">
        <v>2</v>
      </c>
    </row>
    <row r="54" spans="1:81" ht="63.75" x14ac:dyDescent="0.2">
      <c r="A54" s="120" t="s">
        <v>12</v>
      </c>
      <c r="B54" s="12" t="s">
        <v>13</v>
      </c>
      <c r="C54" s="43" t="s">
        <v>49</v>
      </c>
      <c r="D54" s="68" t="s">
        <v>50</v>
      </c>
      <c r="E54" s="119" t="s">
        <v>12</v>
      </c>
      <c r="F54" s="60">
        <v>188718528</v>
      </c>
      <c r="G54" s="118" t="s">
        <v>108</v>
      </c>
      <c r="H54" s="59"/>
      <c r="I54" s="59"/>
      <c r="J54" s="59"/>
      <c r="K54" s="59"/>
      <c r="L54" s="59"/>
      <c r="M54" s="59"/>
      <c r="N54" s="59"/>
      <c r="O54" s="59"/>
      <c r="P54" s="67"/>
      <c r="Q54" s="59">
        <v>3.8</v>
      </c>
      <c r="R54" s="59"/>
      <c r="S54" s="59"/>
      <c r="T54" s="59"/>
      <c r="U54" s="59"/>
      <c r="V54" s="59"/>
      <c r="W54" s="59"/>
      <c r="X54" s="59">
        <v>3.8</v>
      </c>
      <c r="Y54" s="59">
        <v>3.8</v>
      </c>
      <c r="Z54" s="59">
        <v>1.6</v>
      </c>
      <c r="AA54" s="59">
        <v>0</v>
      </c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61"/>
      <c r="AO54" s="61"/>
      <c r="AP54" s="61"/>
      <c r="AQ54" s="61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61"/>
      <c r="BE54" s="61"/>
      <c r="BF54" s="61"/>
      <c r="BG54" s="61"/>
      <c r="BH54" s="59"/>
      <c r="BI54" s="59"/>
      <c r="BJ54" s="59"/>
      <c r="BK54" s="59"/>
      <c r="BL54" s="59"/>
      <c r="BM54" s="59"/>
      <c r="BN54" s="59"/>
      <c r="BO54" s="59"/>
      <c r="BP54" s="59"/>
      <c r="BQ54" s="59"/>
      <c r="BR54" s="59"/>
      <c r="BS54" s="59"/>
      <c r="BT54" s="61"/>
      <c r="BU54" s="61"/>
      <c r="BV54" s="61"/>
      <c r="BW54" s="61"/>
      <c r="BX54" s="44"/>
      <c r="BY54" s="44"/>
      <c r="BZ54" s="44"/>
      <c r="CA54" s="44"/>
      <c r="CB54" s="44"/>
    </row>
    <row r="55" spans="1:81" s="19" customFormat="1" ht="14.25" customHeight="1" x14ac:dyDescent="0.2">
      <c r="A55" s="15" t="s">
        <v>12</v>
      </c>
      <c r="B55" s="16" t="s">
        <v>13</v>
      </c>
      <c r="C55" s="166" t="s">
        <v>16</v>
      </c>
      <c r="D55" s="166"/>
      <c r="E55" s="166"/>
      <c r="F55" s="166"/>
      <c r="G55" s="166"/>
      <c r="H55" s="21">
        <f>SUM(H32:H51)</f>
        <v>0</v>
      </c>
      <c r="I55" s="21">
        <f>SUM(I32:I51)</f>
        <v>0</v>
      </c>
      <c r="J55" s="21">
        <f>SUM(J32:J51)</f>
        <v>0</v>
      </c>
      <c r="K55" s="21">
        <f>SUM(K32:K51)</f>
        <v>0</v>
      </c>
      <c r="L55" s="21"/>
      <c r="M55" s="21"/>
      <c r="N55" s="21"/>
      <c r="O55" s="21"/>
      <c r="P55" s="21"/>
      <c r="Q55" s="21">
        <f>SUM(Q32:Q54)</f>
        <v>244.6</v>
      </c>
      <c r="R55" s="21"/>
      <c r="S55" s="21"/>
      <c r="T55" s="21"/>
      <c r="U55" s="21"/>
      <c r="V55" s="21"/>
      <c r="W55" s="21"/>
      <c r="X55" s="21">
        <f>SUM(X32:X54)</f>
        <v>244.6</v>
      </c>
      <c r="Y55" s="21">
        <f>SUM(Y32:Y54)</f>
        <v>244.6</v>
      </c>
      <c r="Z55" s="21">
        <f>SUM(Z32:Z54)</f>
        <v>145.79999999999998</v>
      </c>
      <c r="AA55" s="21">
        <f>SUM(AA32:AA54)</f>
        <v>0</v>
      </c>
      <c r="AB55" s="21"/>
      <c r="AC55" s="21"/>
      <c r="AD55" s="21"/>
      <c r="AE55" s="21"/>
      <c r="AF55" s="21"/>
      <c r="AG55" s="21">
        <f>SUM(AG32:AG54)</f>
        <v>256</v>
      </c>
      <c r="AH55" s="21"/>
      <c r="AI55" s="21"/>
      <c r="AJ55" s="21"/>
      <c r="AK55" s="21"/>
      <c r="AL55" s="21"/>
      <c r="AM55" s="21"/>
      <c r="AN55" s="21">
        <f>SUM(AN32:AN54)</f>
        <v>256</v>
      </c>
      <c r="AO55" s="21">
        <f>SUM(AO32:AO54)</f>
        <v>256</v>
      </c>
      <c r="AP55" s="21">
        <f>SUM(AP32:AP54)</f>
        <v>157.1</v>
      </c>
      <c r="AQ55" s="21">
        <f>SUM(AQ32:AQ54)</f>
        <v>0</v>
      </c>
      <c r="AR55" s="21"/>
      <c r="AS55" s="21"/>
      <c r="AT55" s="21"/>
      <c r="AU55" s="21"/>
      <c r="AV55" s="21"/>
      <c r="AW55" s="21">
        <f>SUM(AW32:AW54)</f>
        <v>260.89999999999998</v>
      </c>
      <c r="AX55" s="21"/>
      <c r="AY55" s="21"/>
      <c r="AZ55" s="21"/>
      <c r="BA55" s="21"/>
      <c r="BB55" s="21"/>
      <c r="BC55" s="21"/>
      <c r="BD55" s="21">
        <f>SUM(BD32:BD54)</f>
        <v>260.89999999999998</v>
      </c>
      <c r="BE55" s="21">
        <f>SUM(BE32:BE54)</f>
        <v>260.89999999999998</v>
      </c>
      <c r="BF55" s="21">
        <f>SUM(BF32:BF54)</f>
        <v>155.29999999999998</v>
      </c>
      <c r="BG55" s="21">
        <f>SUM(BG32:BG54)</f>
        <v>0</v>
      </c>
      <c r="BH55" s="21"/>
      <c r="BI55" s="21"/>
      <c r="BJ55" s="21"/>
      <c r="BK55" s="21"/>
      <c r="BL55" s="21"/>
      <c r="BM55" s="21">
        <f>SUM(BM32:BM54)</f>
        <v>260.89999999999998</v>
      </c>
      <c r="BN55" s="21"/>
      <c r="BO55" s="21"/>
      <c r="BP55" s="21"/>
      <c r="BQ55" s="21"/>
      <c r="BR55" s="21"/>
      <c r="BS55" s="21"/>
      <c r="BT55" s="21">
        <f>SUM(BT32:BT54)</f>
        <v>260.89999999999998</v>
      </c>
      <c r="BU55" s="21">
        <f>SUM(BU32:BU54)</f>
        <v>260.89999999999998</v>
      </c>
      <c r="BV55" s="21">
        <f>SUM(BV32:BV54)</f>
        <v>155.29999999999998</v>
      </c>
      <c r="BW55" s="21">
        <f>SUM(BW32:BW54)</f>
        <v>0</v>
      </c>
      <c r="BX55" s="130"/>
      <c r="BY55" s="26"/>
      <c r="BZ55" s="26"/>
      <c r="CA55" s="26"/>
      <c r="CB55" s="26"/>
    </row>
    <row r="56" spans="1:81" ht="15.75" customHeight="1" x14ac:dyDescent="0.2">
      <c r="A56" s="120" t="s">
        <v>12</v>
      </c>
      <c r="B56" s="12" t="s">
        <v>14</v>
      </c>
      <c r="C56" s="165" t="s">
        <v>109</v>
      </c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13"/>
      <c r="BY56" s="13"/>
      <c r="BZ56" s="13"/>
      <c r="CA56" s="13"/>
      <c r="CB56" s="90"/>
    </row>
    <row r="57" spans="1:81" ht="58.5" customHeight="1" x14ac:dyDescent="0.2">
      <c r="A57" s="120" t="s">
        <v>12</v>
      </c>
      <c r="B57" s="12" t="s">
        <v>14</v>
      </c>
      <c r="C57" s="122" t="s">
        <v>12</v>
      </c>
      <c r="D57" s="146" t="s">
        <v>40</v>
      </c>
      <c r="E57" s="119" t="s">
        <v>12</v>
      </c>
      <c r="F57" s="60">
        <v>188718528</v>
      </c>
      <c r="G57" s="118" t="s">
        <v>63</v>
      </c>
      <c r="H57" s="59"/>
      <c r="I57" s="59"/>
      <c r="J57" s="59"/>
      <c r="K57" s="59"/>
      <c r="L57" s="59"/>
      <c r="M57" s="59"/>
      <c r="N57" s="59"/>
      <c r="O57" s="59"/>
      <c r="P57" s="59">
        <v>100</v>
      </c>
      <c r="Q57" s="59"/>
      <c r="R57" s="59"/>
      <c r="S57" s="59"/>
      <c r="T57" s="59"/>
      <c r="U57" s="59"/>
      <c r="V57" s="59"/>
      <c r="W57" s="59"/>
      <c r="X57" s="59">
        <v>100</v>
      </c>
      <c r="Y57" s="59">
        <v>100</v>
      </c>
      <c r="Z57" s="59">
        <v>0</v>
      </c>
      <c r="AA57" s="59">
        <v>0</v>
      </c>
      <c r="AB57" s="59"/>
      <c r="AC57" s="59"/>
      <c r="AD57" s="59"/>
      <c r="AE57" s="59"/>
      <c r="AF57" s="59">
        <v>100</v>
      </c>
      <c r="AG57" s="59"/>
      <c r="AH57" s="59"/>
      <c r="AI57" s="59"/>
      <c r="AJ57" s="59"/>
      <c r="AK57" s="59"/>
      <c r="AL57" s="59"/>
      <c r="AM57" s="59"/>
      <c r="AN57" s="59">
        <v>100</v>
      </c>
      <c r="AO57" s="59">
        <v>100</v>
      </c>
      <c r="AP57" s="59">
        <v>0</v>
      </c>
      <c r="AQ57" s="59">
        <v>0</v>
      </c>
      <c r="AR57" s="59"/>
      <c r="AS57" s="59"/>
      <c r="AT57" s="59"/>
      <c r="AU57" s="59"/>
      <c r="AV57" s="59">
        <v>100</v>
      </c>
      <c r="AW57" s="59"/>
      <c r="AX57" s="59"/>
      <c r="AY57" s="59"/>
      <c r="AZ57" s="59"/>
      <c r="BA57" s="59"/>
      <c r="BB57" s="59"/>
      <c r="BC57" s="59"/>
      <c r="BD57" s="59">
        <v>100</v>
      </c>
      <c r="BE57" s="59">
        <v>100</v>
      </c>
      <c r="BF57" s="59">
        <v>0</v>
      </c>
      <c r="BG57" s="59">
        <v>0</v>
      </c>
      <c r="BH57" s="59"/>
      <c r="BI57" s="59"/>
      <c r="BJ57" s="59"/>
      <c r="BK57" s="59"/>
      <c r="BL57" s="59">
        <v>100</v>
      </c>
      <c r="BM57" s="59"/>
      <c r="BN57" s="59"/>
      <c r="BO57" s="59"/>
      <c r="BP57" s="59"/>
      <c r="BQ57" s="59"/>
      <c r="BR57" s="59"/>
      <c r="BS57" s="59"/>
      <c r="BT57" s="59">
        <v>100</v>
      </c>
      <c r="BU57" s="59">
        <v>100</v>
      </c>
      <c r="BV57" s="59">
        <v>0</v>
      </c>
      <c r="BW57" s="59">
        <v>0</v>
      </c>
      <c r="BX57" s="100" t="s">
        <v>52</v>
      </c>
      <c r="BY57" s="131">
        <v>0.17</v>
      </c>
      <c r="BZ57" s="131">
        <v>0.16</v>
      </c>
      <c r="CA57" s="131">
        <v>0.17</v>
      </c>
      <c r="CB57" s="67">
        <v>0.17</v>
      </c>
    </row>
    <row r="58" spans="1:81" s="19" customFormat="1" ht="14.25" customHeight="1" x14ac:dyDescent="0.2">
      <c r="A58" s="15" t="s">
        <v>12</v>
      </c>
      <c r="B58" s="16" t="s">
        <v>14</v>
      </c>
      <c r="C58" s="166" t="s">
        <v>16</v>
      </c>
      <c r="D58" s="166"/>
      <c r="E58" s="166"/>
      <c r="F58" s="166"/>
      <c r="G58" s="166"/>
      <c r="H58" s="21">
        <f>H57</f>
        <v>0</v>
      </c>
      <c r="I58" s="21">
        <f>I57</f>
        <v>0</v>
      </c>
      <c r="J58" s="21">
        <f>J57</f>
        <v>0</v>
      </c>
      <c r="K58" s="21">
        <f>K57</f>
        <v>0</v>
      </c>
      <c r="L58" s="21"/>
      <c r="M58" s="21"/>
      <c r="N58" s="21"/>
      <c r="O58" s="21"/>
      <c r="P58" s="21">
        <f>SUM(P57)</f>
        <v>100</v>
      </c>
      <c r="Q58" s="21"/>
      <c r="R58" s="21"/>
      <c r="S58" s="21"/>
      <c r="T58" s="21"/>
      <c r="U58" s="21"/>
      <c r="V58" s="21"/>
      <c r="W58" s="21"/>
      <c r="X58" s="21">
        <f>X57</f>
        <v>100</v>
      </c>
      <c r="Y58" s="21">
        <f>Y57</f>
        <v>100</v>
      </c>
      <c r="Z58" s="21">
        <v>0</v>
      </c>
      <c r="AA58" s="21">
        <v>0</v>
      </c>
      <c r="AB58" s="21"/>
      <c r="AC58" s="21"/>
      <c r="AD58" s="21"/>
      <c r="AE58" s="21"/>
      <c r="AF58" s="21">
        <f>AF57</f>
        <v>100</v>
      </c>
      <c r="AG58" s="21"/>
      <c r="AH58" s="21"/>
      <c r="AI58" s="21"/>
      <c r="AJ58" s="21"/>
      <c r="AK58" s="21"/>
      <c r="AL58" s="21"/>
      <c r="AM58" s="21"/>
      <c r="AN58" s="21">
        <f>AN57</f>
        <v>100</v>
      </c>
      <c r="AO58" s="21">
        <f>AO57</f>
        <v>100</v>
      </c>
      <c r="AP58" s="21">
        <v>0</v>
      </c>
      <c r="AQ58" s="21">
        <v>0</v>
      </c>
      <c r="AR58" s="21"/>
      <c r="AS58" s="21"/>
      <c r="AT58" s="21"/>
      <c r="AU58" s="21"/>
      <c r="AV58" s="21">
        <f>AV57</f>
        <v>100</v>
      </c>
      <c r="AW58" s="21"/>
      <c r="AX58" s="21"/>
      <c r="AY58" s="21"/>
      <c r="AZ58" s="21"/>
      <c r="BA58" s="21"/>
      <c r="BB58" s="21"/>
      <c r="BC58" s="21"/>
      <c r="BD58" s="21">
        <f>BD57</f>
        <v>100</v>
      </c>
      <c r="BE58" s="21">
        <f>BE57</f>
        <v>100</v>
      </c>
      <c r="BF58" s="21">
        <v>0</v>
      </c>
      <c r="BG58" s="21">
        <v>0</v>
      </c>
      <c r="BH58" s="21"/>
      <c r="BI58" s="21"/>
      <c r="BJ58" s="21"/>
      <c r="BK58" s="21"/>
      <c r="BL58" s="21">
        <f>BL57</f>
        <v>100</v>
      </c>
      <c r="BM58" s="21"/>
      <c r="BN58" s="21"/>
      <c r="BO58" s="21"/>
      <c r="BP58" s="21"/>
      <c r="BQ58" s="21"/>
      <c r="BR58" s="21"/>
      <c r="BS58" s="21"/>
      <c r="BT58" s="21">
        <f>BT57</f>
        <v>100</v>
      </c>
      <c r="BU58" s="21">
        <f>BU57</f>
        <v>100</v>
      </c>
      <c r="BV58" s="21">
        <v>0</v>
      </c>
      <c r="BW58" s="21">
        <v>0</v>
      </c>
      <c r="BX58" s="26"/>
      <c r="BY58" s="26"/>
      <c r="BZ58" s="26"/>
      <c r="CA58" s="26"/>
      <c r="CB58" s="26"/>
    </row>
    <row r="59" spans="1:81" ht="15.75" customHeight="1" x14ac:dyDescent="0.2">
      <c r="A59" s="120" t="s">
        <v>12</v>
      </c>
      <c r="B59" s="12" t="s">
        <v>15</v>
      </c>
      <c r="C59" s="165" t="s">
        <v>59</v>
      </c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5"/>
      <c r="AE59" s="165"/>
      <c r="AF59" s="165"/>
      <c r="AG59" s="165"/>
      <c r="AH59" s="165"/>
      <c r="AI59" s="165"/>
      <c r="AJ59" s="165"/>
      <c r="AK59" s="165"/>
      <c r="AL59" s="165"/>
      <c r="AM59" s="165"/>
      <c r="AN59" s="165"/>
      <c r="AO59" s="165"/>
      <c r="AP59" s="165"/>
      <c r="AQ59" s="165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56"/>
      <c r="BU59" s="56"/>
      <c r="BV59" s="56"/>
      <c r="BW59" s="56"/>
      <c r="BX59" s="13"/>
      <c r="BY59" s="13"/>
      <c r="BZ59" s="13"/>
      <c r="CA59" s="13"/>
      <c r="CB59" s="90"/>
    </row>
    <row r="60" spans="1:81" ht="61.5" customHeight="1" x14ac:dyDescent="0.2">
      <c r="A60" s="120" t="s">
        <v>12</v>
      </c>
      <c r="B60" s="12" t="s">
        <v>15</v>
      </c>
      <c r="C60" s="136" t="s">
        <v>12</v>
      </c>
      <c r="D60" s="146" t="s">
        <v>146</v>
      </c>
      <c r="E60" s="123" t="s">
        <v>12</v>
      </c>
      <c r="F60" s="60">
        <v>188718528</v>
      </c>
      <c r="G60" s="78" t="s">
        <v>63</v>
      </c>
      <c r="H60" s="59"/>
      <c r="I60" s="59"/>
      <c r="J60" s="59"/>
      <c r="K60" s="59"/>
      <c r="L60" s="59"/>
      <c r="M60" s="59"/>
      <c r="N60" s="59"/>
      <c r="O60" s="59"/>
      <c r="P60" s="59">
        <v>18.3</v>
      </c>
      <c r="Q60" s="59"/>
      <c r="R60" s="59"/>
      <c r="S60" s="59"/>
      <c r="T60" s="59"/>
      <c r="U60" s="59"/>
      <c r="V60" s="59"/>
      <c r="W60" s="59"/>
      <c r="X60" s="59">
        <f>P60</f>
        <v>18.3</v>
      </c>
      <c r="Y60" s="59">
        <f>P60</f>
        <v>18.3</v>
      </c>
      <c r="Z60" s="59">
        <v>0</v>
      </c>
      <c r="AA60" s="59">
        <v>0</v>
      </c>
      <c r="AB60" s="59"/>
      <c r="AC60" s="59"/>
      <c r="AD60" s="59"/>
      <c r="AE60" s="59"/>
      <c r="AF60" s="59">
        <v>19.100000000000001</v>
      </c>
      <c r="AG60" s="59"/>
      <c r="AH60" s="59"/>
      <c r="AI60" s="59"/>
      <c r="AJ60" s="59"/>
      <c r="AK60" s="59"/>
      <c r="AL60" s="59"/>
      <c r="AM60" s="59"/>
      <c r="AN60" s="59">
        <f>AF60</f>
        <v>19.100000000000001</v>
      </c>
      <c r="AO60" s="59">
        <f>AF60</f>
        <v>19.100000000000001</v>
      </c>
      <c r="AP60" s="59">
        <v>0</v>
      </c>
      <c r="AQ60" s="59">
        <v>0</v>
      </c>
      <c r="AR60" s="59"/>
      <c r="AS60" s="59"/>
      <c r="AT60" s="59"/>
      <c r="AU60" s="59"/>
      <c r="AV60" s="59">
        <v>19</v>
      </c>
      <c r="AW60" s="59"/>
      <c r="AX60" s="59"/>
      <c r="AY60" s="59"/>
      <c r="AZ60" s="59"/>
      <c r="BA60" s="59"/>
      <c r="BB60" s="59"/>
      <c r="BC60" s="59"/>
      <c r="BD60" s="59">
        <v>19</v>
      </c>
      <c r="BE60" s="59">
        <v>19</v>
      </c>
      <c r="BF60" s="59">
        <v>0</v>
      </c>
      <c r="BG60" s="59">
        <v>0</v>
      </c>
      <c r="BH60" s="59"/>
      <c r="BI60" s="59"/>
      <c r="BJ60" s="59"/>
      <c r="BK60" s="59"/>
      <c r="BL60" s="59">
        <v>19</v>
      </c>
      <c r="BM60" s="59"/>
      <c r="BN60" s="59"/>
      <c r="BO60" s="59"/>
      <c r="BP60" s="59"/>
      <c r="BQ60" s="59"/>
      <c r="BR60" s="59"/>
      <c r="BS60" s="59"/>
      <c r="BT60" s="59">
        <v>19</v>
      </c>
      <c r="BU60" s="59">
        <v>19</v>
      </c>
      <c r="BV60" s="59">
        <v>0</v>
      </c>
      <c r="BW60" s="59">
        <v>0</v>
      </c>
      <c r="BX60" s="100" t="s">
        <v>53</v>
      </c>
      <c r="BY60" s="62">
        <v>18.3</v>
      </c>
      <c r="BZ60" s="62">
        <v>19.100000000000001</v>
      </c>
      <c r="CA60" s="62">
        <v>19</v>
      </c>
      <c r="CB60" s="58">
        <v>19</v>
      </c>
    </row>
    <row r="61" spans="1:81" s="19" customFormat="1" ht="33.75" x14ac:dyDescent="0.2">
      <c r="A61" s="120" t="s">
        <v>12</v>
      </c>
      <c r="B61" s="12" t="s">
        <v>15</v>
      </c>
      <c r="C61" s="136" t="s">
        <v>13</v>
      </c>
      <c r="D61" s="147" t="s">
        <v>58</v>
      </c>
      <c r="E61" s="123" t="s">
        <v>12</v>
      </c>
      <c r="F61" s="60">
        <v>188718528</v>
      </c>
      <c r="G61" s="78" t="s">
        <v>63</v>
      </c>
      <c r="H61" s="72"/>
      <c r="I61" s="72"/>
      <c r="J61" s="72"/>
      <c r="K61" s="72"/>
      <c r="L61" s="72"/>
      <c r="M61" s="139"/>
      <c r="N61" s="139"/>
      <c r="O61" s="139"/>
      <c r="P61" s="139">
        <v>3.3</v>
      </c>
      <c r="Q61" s="139"/>
      <c r="R61" s="139"/>
      <c r="S61" s="139"/>
      <c r="T61" s="139"/>
      <c r="U61" s="139"/>
      <c r="V61" s="139"/>
      <c r="W61" s="139"/>
      <c r="X61" s="139">
        <v>3.3</v>
      </c>
      <c r="Y61" s="139">
        <v>3.3</v>
      </c>
      <c r="Z61" s="139">
        <v>0</v>
      </c>
      <c r="AA61" s="139">
        <v>0</v>
      </c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  <c r="AT61" s="139"/>
      <c r="AU61" s="139"/>
      <c r="AV61" s="139">
        <v>3.3</v>
      </c>
      <c r="AW61" s="139"/>
      <c r="AX61" s="139"/>
      <c r="AY61" s="139"/>
      <c r="AZ61" s="139"/>
      <c r="BA61" s="139"/>
      <c r="BB61" s="139"/>
      <c r="BC61" s="139"/>
      <c r="BD61" s="139">
        <v>3.3</v>
      </c>
      <c r="BE61" s="139">
        <v>3.3</v>
      </c>
      <c r="BF61" s="139">
        <v>0</v>
      </c>
      <c r="BG61" s="139">
        <v>0</v>
      </c>
      <c r="BH61" s="139"/>
      <c r="BI61" s="139"/>
      <c r="BJ61" s="139"/>
      <c r="BK61" s="139"/>
      <c r="BL61" s="139">
        <v>3.3</v>
      </c>
      <c r="BM61" s="139"/>
      <c r="BN61" s="139"/>
      <c r="BO61" s="139"/>
      <c r="BP61" s="139"/>
      <c r="BQ61" s="139"/>
      <c r="BR61" s="139"/>
      <c r="BS61" s="139"/>
      <c r="BT61" s="139">
        <v>3.3</v>
      </c>
      <c r="BU61" s="139">
        <v>3.3</v>
      </c>
      <c r="BV61" s="139">
        <v>0</v>
      </c>
      <c r="BW61" s="139">
        <v>0</v>
      </c>
      <c r="BX61" s="114" t="s">
        <v>151</v>
      </c>
      <c r="BY61" s="131">
        <v>3.3</v>
      </c>
      <c r="BZ61" s="131"/>
      <c r="CA61" s="131">
        <v>3.3</v>
      </c>
      <c r="CB61" s="67">
        <v>3.3</v>
      </c>
    </row>
    <row r="62" spans="1:81" s="19" customFormat="1" ht="14.25" customHeight="1" x14ac:dyDescent="0.2">
      <c r="A62" s="15" t="s">
        <v>12</v>
      </c>
      <c r="B62" s="16" t="s">
        <v>15</v>
      </c>
      <c r="C62" s="166" t="s">
        <v>16</v>
      </c>
      <c r="D62" s="166"/>
      <c r="E62" s="166"/>
      <c r="F62" s="166"/>
      <c r="G62" s="166"/>
      <c r="H62" s="21">
        <f>SUM(H60:H61)</f>
        <v>0</v>
      </c>
      <c r="I62" s="21">
        <f>SUM(I60:I61)</f>
        <v>0</v>
      </c>
      <c r="J62" s="21">
        <f>SUM(J60:J61)</f>
        <v>0</v>
      </c>
      <c r="K62" s="21">
        <f>SUM(K60:K61)</f>
        <v>0</v>
      </c>
      <c r="L62" s="21"/>
      <c r="M62" s="21"/>
      <c r="N62" s="21"/>
      <c r="O62" s="21"/>
      <c r="P62" s="21">
        <f>SUM(P60:P61)</f>
        <v>21.6</v>
      </c>
      <c r="Q62" s="21"/>
      <c r="R62" s="21"/>
      <c r="S62" s="21"/>
      <c r="T62" s="21"/>
      <c r="U62" s="21"/>
      <c r="V62" s="21"/>
      <c r="W62" s="21"/>
      <c r="X62" s="21">
        <f>SUM(X60:X61)</f>
        <v>21.6</v>
      </c>
      <c r="Y62" s="21">
        <f>SUM(Y60:Y61)</f>
        <v>21.6</v>
      </c>
      <c r="Z62" s="21">
        <f>SUM(Z60:Z61)</f>
        <v>0</v>
      </c>
      <c r="AA62" s="21">
        <f>SUM(AA60:AA61)</f>
        <v>0</v>
      </c>
      <c r="AB62" s="21"/>
      <c r="AC62" s="21"/>
      <c r="AD62" s="21"/>
      <c r="AE62" s="21"/>
      <c r="AF62" s="21">
        <f>SUM(AF60:AF61)</f>
        <v>19.100000000000001</v>
      </c>
      <c r="AG62" s="21"/>
      <c r="AH62" s="21"/>
      <c r="AI62" s="21"/>
      <c r="AJ62" s="21"/>
      <c r="AK62" s="21"/>
      <c r="AL62" s="21"/>
      <c r="AM62" s="21"/>
      <c r="AN62" s="21">
        <f>SUM(AN60:AN61)</f>
        <v>19.100000000000001</v>
      </c>
      <c r="AO62" s="21">
        <f>SUM(AO60:AO61)</f>
        <v>19.100000000000001</v>
      </c>
      <c r="AP62" s="21">
        <f>SUM(AP60:AP61)</f>
        <v>0</v>
      </c>
      <c r="AQ62" s="21">
        <f>SUM(AQ60:AQ61)</f>
        <v>0</v>
      </c>
      <c r="AR62" s="21"/>
      <c r="AS62" s="21"/>
      <c r="AT62" s="21"/>
      <c r="AU62" s="21"/>
      <c r="AV62" s="21">
        <f>SUM(AV60:AV61)</f>
        <v>22.3</v>
      </c>
      <c r="AW62" s="21"/>
      <c r="AX62" s="21"/>
      <c r="AY62" s="21"/>
      <c r="AZ62" s="21"/>
      <c r="BA62" s="21"/>
      <c r="BB62" s="21"/>
      <c r="BC62" s="21"/>
      <c r="BD62" s="21">
        <f>SUM(BD60:BD61)</f>
        <v>22.3</v>
      </c>
      <c r="BE62" s="21">
        <f>SUM(BE60:BE61)</f>
        <v>22.3</v>
      </c>
      <c r="BF62" s="21">
        <f>SUM(BF60:BF61)</f>
        <v>0</v>
      </c>
      <c r="BG62" s="21">
        <f>SUM(BG60:BG61)</f>
        <v>0</v>
      </c>
      <c r="BH62" s="21"/>
      <c r="BI62" s="21"/>
      <c r="BJ62" s="21"/>
      <c r="BK62" s="21"/>
      <c r="BL62" s="21">
        <f>SUM(BL60:BL61)</f>
        <v>22.3</v>
      </c>
      <c r="BM62" s="21"/>
      <c r="BN62" s="21"/>
      <c r="BO62" s="21"/>
      <c r="BP62" s="21"/>
      <c r="BQ62" s="21"/>
      <c r="BR62" s="21"/>
      <c r="BS62" s="21"/>
      <c r="BT62" s="21">
        <f>SUM(BT60:BT61)</f>
        <v>22.3</v>
      </c>
      <c r="BU62" s="21">
        <f>SUM(BU60:BU61)</f>
        <v>22.3</v>
      </c>
      <c r="BV62" s="21">
        <f>SUM(BV60:BV61)</f>
        <v>0</v>
      </c>
      <c r="BW62" s="21">
        <f>SUM(BW60:BW61)</f>
        <v>0</v>
      </c>
      <c r="BX62" s="26"/>
      <c r="BY62" s="26"/>
      <c r="BZ62" s="26"/>
      <c r="CA62" s="26"/>
      <c r="CB62" s="26"/>
    </row>
    <row r="63" spans="1:81" s="19" customFormat="1" ht="14.25" customHeight="1" x14ac:dyDescent="0.2">
      <c r="A63" s="15" t="s">
        <v>12</v>
      </c>
      <c r="B63" s="16" t="s">
        <v>33</v>
      </c>
      <c r="C63" s="217" t="s">
        <v>135</v>
      </c>
      <c r="D63" s="218"/>
      <c r="E63" s="218"/>
      <c r="F63" s="218"/>
      <c r="G63" s="218"/>
      <c r="H63" s="218"/>
      <c r="I63" s="218"/>
      <c r="J63" s="218"/>
      <c r="K63" s="218"/>
      <c r="L63" s="218"/>
      <c r="M63" s="218"/>
      <c r="N63" s="218"/>
      <c r="O63" s="218"/>
      <c r="P63" s="218"/>
      <c r="Q63" s="218"/>
      <c r="R63" s="218"/>
      <c r="S63" s="218"/>
      <c r="T63" s="218"/>
      <c r="U63" s="218"/>
      <c r="V63" s="218"/>
      <c r="W63" s="218"/>
      <c r="X63" s="218"/>
      <c r="Y63" s="218"/>
      <c r="Z63" s="218"/>
      <c r="AA63" s="218"/>
      <c r="AB63" s="218"/>
      <c r="AC63" s="218"/>
      <c r="AD63" s="218"/>
      <c r="AE63" s="218"/>
      <c r="AF63" s="218"/>
      <c r="AG63" s="218"/>
      <c r="AH63" s="218"/>
      <c r="AI63" s="218"/>
      <c r="AJ63" s="218"/>
      <c r="AK63" s="218"/>
      <c r="AL63" s="218"/>
      <c r="AM63" s="218"/>
      <c r="AN63" s="218"/>
      <c r="AO63" s="218"/>
      <c r="AP63" s="218"/>
      <c r="AQ63" s="218"/>
      <c r="AR63" s="218"/>
      <c r="AS63" s="218"/>
      <c r="AT63" s="218"/>
      <c r="AU63" s="218"/>
      <c r="AV63" s="218"/>
      <c r="AW63" s="218"/>
      <c r="AX63" s="218"/>
      <c r="AY63" s="218"/>
      <c r="AZ63" s="218"/>
      <c r="BA63" s="218"/>
      <c r="BB63" s="218"/>
      <c r="BC63" s="218"/>
      <c r="BD63" s="218"/>
      <c r="BE63" s="218"/>
      <c r="BF63" s="218"/>
      <c r="BG63" s="218"/>
      <c r="BH63" s="218"/>
      <c r="BI63" s="218"/>
      <c r="BJ63" s="218"/>
      <c r="BK63" s="218"/>
      <c r="BL63" s="218"/>
      <c r="BM63" s="218"/>
      <c r="BN63" s="218"/>
      <c r="BO63" s="218"/>
      <c r="BP63" s="218"/>
      <c r="BQ63" s="218"/>
      <c r="BR63" s="218"/>
      <c r="BS63" s="218"/>
      <c r="BT63" s="218"/>
      <c r="BU63" s="218"/>
      <c r="BV63" s="218"/>
      <c r="BW63" s="219"/>
      <c r="BX63" s="26"/>
      <c r="BY63" s="26"/>
      <c r="BZ63" s="26"/>
      <c r="CA63" s="26"/>
      <c r="CB63" s="26"/>
    </row>
    <row r="64" spans="1:81" s="19" customFormat="1" ht="63.75" x14ac:dyDescent="0.2">
      <c r="A64" s="120" t="s">
        <v>12</v>
      </c>
      <c r="B64" s="12" t="s">
        <v>33</v>
      </c>
      <c r="C64" s="136" t="s">
        <v>12</v>
      </c>
      <c r="D64" s="138" t="s">
        <v>136</v>
      </c>
      <c r="E64" s="119" t="s">
        <v>12</v>
      </c>
      <c r="F64" s="60">
        <v>188718528</v>
      </c>
      <c r="G64" s="121" t="s">
        <v>137</v>
      </c>
      <c r="H64" s="137"/>
      <c r="I64" s="137"/>
      <c r="J64" s="137"/>
      <c r="K64" s="137"/>
      <c r="L64" s="48">
        <v>47.2</v>
      </c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>
        <v>49</v>
      </c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>
        <v>51.1</v>
      </c>
      <c r="AS64" s="140"/>
      <c r="AT64" s="140"/>
      <c r="AU64" s="140"/>
      <c r="AV64" s="140"/>
      <c r="AW64" s="140"/>
      <c r="AX64" s="140"/>
      <c r="AY64" s="140"/>
      <c r="AZ64" s="140"/>
      <c r="BA64" s="140"/>
      <c r="BB64" s="140"/>
      <c r="BC64" s="140"/>
      <c r="BD64" s="140"/>
      <c r="BE64" s="140"/>
      <c r="BF64" s="140"/>
      <c r="BG64" s="140"/>
      <c r="BH64" s="140"/>
      <c r="BI64" s="140"/>
      <c r="BJ64" s="140"/>
      <c r="BK64" s="140"/>
      <c r="BL64" s="140"/>
      <c r="BM64" s="140"/>
      <c r="BN64" s="140"/>
      <c r="BO64" s="140"/>
      <c r="BP64" s="140"/>
      <c r="BQ64" s="140"/>
      <c r="BR64" s="140"/>
      <c r="BS64" s="140"/>
      <c r="BT64" s="140"/>
      <c r="BU64" s="140"/>
      <c r="BV64" s="140"/>
      <c r="BW64" s="140"/>
      <c r="BX64" s="142" t="s">
        <v>138</v>
      </c>
      <c r="BY64" s="143">
        <v>11</v>
      </c>
      <c r="BZ64" s="143">
        <v>11</v>
      </c>
      <c r="CA64" s="143">
        <v>11</v>
      </c>
      <c r="CB64" s="141"/>
    </row>
    <row r="65" spans="1:80" s="19" customFormat="1" ht="14.25" customHeight="1" x14ac:dyDescent="0.2">
      <c r="A65" s="15" t="s">
        <v>12</v>
      </c>
      <c r="B65" s="16" t="s">
        <v>33</v>
      </c>
      <c r="C65" s="166" t="s">
        <v>16</v>
      </c>
      <c r="D65" s="166"/>
      <c r="E65" s="166"/>
      <c r="F65" s="166"/>
      <c r="G65" s="166"/>
      <c r="H65" s="21">
        <f>SUM(H63:H64)</f>
        <v>0</v>
      </c>
      <c r="I65" s="21">
        <f>SUM(I63:I64)</f>
        <v>0</v>
      </c>
      <c r="J65" s="21">
        <f>SUM(J63:J64)</f>
        <v>0</v>
      </c>
      <c r="K65" s="21">
        <f>SUM(K63:K64)</f>
        <v>0</v>
      </c>
      <c r="L65" s="21">
        <f>SUM(L64)</f>
        <v>47.2</v>
      </c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>
        <f>SUM(AB64)</f>
        <v>49</v>
      </c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>
        <f>SUM(AR64)</f>
        <v>51.1</v>
      </c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6"/>
      <c r="BY65" s="26"/>
      <c r="BZ65" s="26"/>
      <c r="CA65" s="26"/>
      <c r="CB65" s="26"/>
    </row>
    <row r="66" spans="1:80" s="19" customFormat="1" ht="15" customHeight="1" x14ac:dyDescent="0.2">
      <c r="A66" s="15" t="s">
        <v>12</v>
      </c>
      <c r="B66" s="185" t="s">
        <v>17</v>
      </c>
      <c r="C66" s="185"/>
      <c r="D66" s="185"/>
      <c r="E66" s="185"/>
      <c r="F66" s="185"/>
      <c r="G66" s="185"/>
      <c r="H66" s="23" t="e">
        <f>H30+H55+H58+#REF!+H62</f>
        <v>#REF!</v>
      </c>
      <c r="I66" s="23" t="e">
        <f>I30+I55+I58+#REF!+I62</f>
        <v>#REF!</v>
      </c>
      <c r="J66" s="23" t="e">
        <f>J30+J55+J58+#REF!+J62</f>
        <v>#REF!</v>
      </c>
      <c r="K66" s="23" t="e">
        <f>K30+K55+K58+#REF!+K62</f>
        <v>#REF!</v>
      </c>
      <c r="L66" s="23">
        <f>L30+L55+L58+L62+L65</f>
        <v>47.2</v>
      </c>
      <c r="M66" s="23"/>
      <c r="N66" s="23">
        <f>N30+N55+N58+N62+N65</f>
        <v>100</v>
      </c>
      <c r="O66" s="23"/>
      <c r="P66" s="23">
        <f>P30+P55+P58+P62+P65</f>
        <v>4399.1000000000004</v>
      </c>
      <c r="Q66" s="23">
        <f>Q30+Q55+Q58+Q62+Q65</f>
        <v>1972.6</v>
      </c>
      <c r="R66" s="23"/>
      <c r="S66" s="23"/>
      <c r="T66" s="23"/>
      <c r="U66" s="23"/>
      <c r="V66" s="23"/>
      <c r="W66" s="23"/>
      <c r="X66" s="23">
        <f>X30+X55+X58+X62+X65</f>
        <v>6471.7</v>
      </c>
      <c r="Y66" s="23">
        <f>Y30+Y55+Y58+Y62+Y65</f>
        <v>6078.7</v>
      </c>
      <c r="Z66" s="23">
        <f>Z30+Z55+Z58+Z62+Z65</f>
        <v>2879.6000000000004</v>
      </c>
      <c r="AA66" s="23">
        <f>AA30+AA55+AA58+AA62+AA65</f>
        <v>393</v>
      </c>
      <c r="AB66" s="23">
        <f>AB30+AB55+AB58+AB62+AB65</f>
        <v>49</v>
      </c>
      <c r="AC66" s="23"/>
      <c r="AD66" s="23">
        <f>AD30+AD55+AD58+AD62+AD65</f>
        <v>320</v>
      </c>
      <c r="AE66" s="23"/>
      <c r="AF66" s="23">
        <f>AF30+AF55+AF58+AF62+AF65</f>
        <v>6185.3000000000011</v>
      </c>
      <c r="AG66" s="23">
        <f>AG30+AG55+AG58+AG62+AG65</f>
        <v>342</v>
      </c>
      <c r="AH66" s="23"/>
      <c r="AI66" s="23"/>
      <c r="AJ66" s="23"/>
      <c r="AK66" s="23"/>
      <c r="AL66" s="23"/>
      <c r="AM66" s="23"/>
      <c r="AN66" s="23">
        <f>AN30+AN55+AN58+AN62+AN65</f>
        <v>6847.3000000000011</v>
      </c>
      <c r="AO66" s="23">
        <f>AO30+AO55+AO58+AO62+AO65</f>
        <v>6415.9000000000005</v>
      </c>
      <c r="AP66" s="23">
        <f>AP30+AP55+AP58+AP62+AP65</f>
        <v>3202.8999999999996</v>
      </c>
      <c r="AQ66" s="23">
        <f>AQ30+AQ55+AQ58+AQ62+AQ65</f>
        <v>431.4</v>
      </c>
      <c r="AR66" s="23">
        <f>AR30+AR55+AR58+AR62+AR65</f>
        <v>51.1</v>
      </c>
      <c r="AS66" s="23"/>
      <c r="AT66" s="23">
        <f>AT30+AT55+AT58+AT62+AT65</f>
        <v>100</v>
      </c>
      <c r="AU66" s="23"/>
      <c r="AV66" s="23">
        <f>AV30+AV55+AV58+AV62+AV65</f>
        <v>4416.6000000000004</v>
      </c>
      <c r="AW66" s="23">
        <f>AW30+AW55+AW58+AW62+AW65</f>
        <v>2279.1999999999998</v>
      </c>
      <c r="AX66" s="23"/>
      <c r="AY66" s="23"/>
      <c r="AZ66" s="23"/>
      <c r="BA66" s="23"/>
      <c r="BB66" s="23"/>
      <c r="BC66" s="23"/>
      <c r="BD66" s="23">
        <f>BD30+BD55+BD58+BD62+BD65</f>
        <v>6795.8</v>
      </c>
      <c r="BE66" s="23">
        <f>BE30+BE55+BE58+BE62+BE65</f>
        <v>6645.8</v>
      </c>
      <c r="BF66" s="23">
        <f>BF30+BF55+BF58+BF62+BF65</f>
        <v>3345</v>
      </c>
      <c r="BG66" s="23">
        <f>BG30+BG55+BG58+BG62+BG65</f>
        <v>150</v>
      </c>
      <c r="BH66" s="23"/>
      <c r="BI66" s="23"/>
      <c r="BJ66" s="23">
        <f>BJ30+BJ55+BJ58+BJ62+BJ65</f>
        <v>100</v>
      </c>
      <c r="BK66" s="23"/>
      <c r="BL66" s="23">
        <f>BL30+BL55+BL58+BL62+BL65</f>
        <v>4435.6000000000004</v>
      </c>
      <c r="BM66" s="23">
        <f>BM30+BM55+BM58+BM62+BM65</f>
        <v>2260.9</v>
      </c>
      <c r="BN66" s="23"/>
      <c r="BO66" s="23"/>
      <c r="BP66" s="23"/>
      <c r="BQ66" s="23"/>
      <c r="BR66" s="23"/>
      <c r="BS66" s="23"/>
      <c r="BT66" s="23">
        <f>BT30+BT55+BT58+BT62+BT65</f>
        <v>6796.5</v>
      </c>
      <c r="BU66" s="23">
        <f>BU30+BU55+BU58+BU62+BU65</f>
        <v>6646.5</v>
      </c>
      <c r="BV66" s="23">
        <f>BV30+BV55+BV58+BV62+BV65</f>
        <v>3355.6</v>
      </c>
      <c r="BW66" s="23">
        <f>BW30+BW55+BW58+BW62+BW65</f>
        <v>150</v>
      </c>
      <c r="BX66" s="24"/>
      <c r="BY66" s="24"/>
      <c r="BZ66" s="24"/>
      <c r="CA66" s="24"/>
      <c r="CB66" s="24"/>
    </row>
    <row r="67" spans="1:80" s="19" customFormat="1" ht="15" customHeight="1" x14ac:dyDescent="0.2">
      <c r="A67" s="15" t="s">
        <v>13</v>
      </c>
      <c r="B67" s="187" t="s">
        <v>95</v>
      </c>
      <c r="C67" s="187"/>
      <c r="D67" s="187"/>
      <c r="E67" s="187"/>
      <c r="F67" s="187"/>
      <c r="G67" s="187"/>
      <c r="H67" s="187"/>
      <c r="I67" s="187"/>
      <c r="J67" s="187"/>
      <c r="K67" s="187"/>
      <c r="L67" s="187"/>
      <c r="M67" s="187"/>
      <c r="N67" s="187"/>
      <c r="O67" s="187"/>
      <c r="P67" s="187"/>
      <c r="Q67" s="187"/>
      <c r="R67" s="187"/>
      <c r="S67" s="187"/>
      <c r="T67" s="187"/>
      <c r="U67" s="187"/>
      <c r="V67" s="187"/>
      <c r="W67" s="187"/>
      <c r="X67" s="187"/>
      <c r="Y67" s="187"/>
      <c r="Z67" s="187"/>
      <c r="AA67" s="187"/>
      <c r="AB67" s="187"/>
      <c r="AC67" s="187"/>
      <c r="AD67" s="187"/>
      <c r="AE67" s="187"/>
      <c r="AF67" s="187"/>
      <c r="AG67" s="187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7"/>
      <c r="AT67" s="187"/>
      <c r="AU67" s="187"/>
      <c r="AV67" s="187"/>
      <c r="AW67" s="187"/>
      <c r="AX67" s="187"/>
      <c r="AY67" s="187"/>
      <c r="AZ67" s="187"/>
      <c r="BA67" s="187"/>
      <c r="BB67" s="187"/>
      <c r="BC67" s="187"/>
      <c r="BD67" s="187"/>
      <c r="BE67" s="187"/>
      <c r="BF67" s="187"/>
      <c r="BG67" s="187"/>
      <c r="BH67" s="187"/>
      <c r="BI67" s="187"/>
      <c r="BJ67" s="187"/>
      <c r="BK67" s="187"/>
      <c r="BL67" s="187"/>
      <c r="BM67" s="187"/>
      <c r="BN67" s="187"/>
      <c r="BO67" s="187"/>
      <c r="BP67" s="187"/>
      <c r="BQ67" s="187"/>
      <c r="BR67" s="187"/>
      <c r="BS67" s="187"/>
      <c r="BT67" s="187"/>
      <c r="BU67" s="187"/>
      <c r="BV67" s="187"/>
      <c r="BW67" s="187"/>
      <c r="BX67" s="24"/>
      <c r="BY67" s="24"/>
      <c r="BZ67" s="24"/>
      <c r="CA67" s="24"/>
      <c r="CB67" s="24"/>
    </row>
    <row r="68" spans="1:80" ht="15.75" customHeight="1" x14ac:dyDescent="0.2">
      <c r="A68" s="120" t="s">
        <v>13</v>
      </c>
      <c r="B68" s="12" t="s">
        <v>12</v>
      </c>
      <c r="C68" s="165" t="s">
        <v>96</v>
      </c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165"/>
      <c r="AA68" s="165"/>
      <c r="AB68" s="165"/>
      <c r="AC68" s="165"/>
      <c r="AD68" s="165"/>
      <c r="AE68" s="165"/>
      <c r="AF68" s="165"/>
      <c r="AG68" s="165"/>
      <c r="AH68" s="165"/>
      <c r="AI68" s="165"/>
      <c r="AJ68" s="165"/>
      <c r="AK68" s="165"/>
      <c r="AL68" s="165"/>
      <c r="AM68" s="165"/>
      <c r="AN68" s="165"/>
      <c r="AO68" s="165"/>
      <c r="AP68" s="165"/>
      <c r="AQ68" s="165"/>
      <c r="AR68" s="165"/>
      <c r="AS68" s="165"/>
      <c r="AT68" s="165"/>
      <c r="AU68" s="165"/>
      <c r="AV68" s="165"/>
      <c r="AW68" s="165"/>
      <c r="AX68" s="165"/>
      <c r="AY68" s="165"/>
      <c r="AZ68" s="165"/>
      <c r="BA68" s="165"/>
      <c r="BB68" s="165"/>
      <c r="BC68" s="165"/>
      <c r="BD68" s="165"/>
      <c r="BE68" s="165"/>
      <c r="BF68" s="165"/>
      <c r="BG68" s="165"/>
      <c r="BH68" s="165"/>
      <c r="BI68" s="165"/>
      <c r="BJ68" s="165"/>
      <c r="BK68" s="165"/>
      <c r="BL68" s="165"/>
      <c r="BM68" s="165"/>
      <c r="BN68" s="165"/>
      <c r="BO68" s="165"/>
      <c r="BP68" s="165"/>
      <c r="BQ68" s="165"/>
      <c r="BR68" s="165"/>
      <c r="BS68" s="165"/>
      <c r="BT68" s="165"/>
      <c r="BU68" s="165"/>
      <c r="BV68" s="165"/>
      <c r="BW68" s="165"/>
      <c r="BX68" s="13"/>
      <c r="BY68" s="13"/>
      <c r="BZ68" s="13"/>
      <c r="CA68" s="13"/>
      <c r="CB68" s="90"/>
    </row>
    <row r="69" spans="1:80" ht="36.75" customHeight="1" x14ac:dyDescent="0.2">
      <c r="A69" s="176" t="s">
        <v>13</v>
      </c>
      <c r="B69" s="188" t="s">
        <v>12</v>
      </c>
      <c r="C69" s="221" t="s">
        <v>12</v>
      </c>
      <c r="D69" s="207" t="s">
        <v>148</v>
      </c>
      <c r="E69" s="167" t="s">
        <v>12</v>
      </c>
      <c r="F69" s="215">
        <v>188718528</v>
      </c>
      <c r="G69" s="216" t="s">
        <v>66</v>
      </c>
      <c r="H69" s="49"/>
      <c r="I69" s="49"/>
      <c r="J69" s="46"/>
      <c r="K69" s="49"/>
      <c r="L69" s="49"/>
      <c r="M69" s="49"/>
      <c r="N69" s="49"/>
      <c r="O69" s="49"/>
      <c r="P69" s="46">
        <v>170.2</v>
      </c>
      <c r="Q69" s="49"/>
      <c r="R69" s="49"/>
      <c r="S69" s="49"/>
      <c r="T69" s="49"/>
      <c r="U69" s="49"/>
      <c r="V69" s="49"/>
      <c r="W69" s="49"/>
      <c r="X69" s="45">
        <v>170.2</v>
      </c>
      <c r="Y69" s="45">
        <v>170.2</v>
      </c>
      <c r="Z69" s="45">
        <v>115.6</v>
      </c>
      <c r="AA69" s="45">
        <v>0</v>
      </c>
      <c r="AB69" s="47"/>
      <c r="AC69" s="47"/>
      <c r="AD69" s="47"/>
      <c r="AE69" s="47"/>
      <c r="AF69" s="45">
        <v>209.2</v>
      </c>
      <c r="AG69" s="45"/>
      <c r="AH69" s="45"/>
      <c r="AI69" s="45"/>
      <c r="AJ69" s="45"/>
      <c r="AK69" s="45"/>
      <c r="AL69" s="45"/>
      <c r="AM69" s="45"/>
      <c r="AN69" s="45">
        <v>209.2</v>
      </c>
      <c r="AO69" s="45">
        <v>202.2</v>
      </c>
      <c r="AP69" s="45">
        <v>144.6</v>
      </c>
      <c r="AQ69" s="45">
        <v>7</v>
      </c>
      <c r="AR69" s="47"/>
      <c r="AS69" s="47"/>
      <c r="AT69" s="47"/>
      <c r="AU69" s="47"/>
      <c r="AV69" s="45">
        <v>170.2</v>
      </c>
      <c r="AW69" s="45"/>
      <c r="AX69" s="45"/>
      <c r="AY69" s="45"/>
      <c r="AZ69" s="45"/>
      <c r="BA69" s="45"/>
      <c r="BB69" s="45"/>
      <c r="BC69" s="45"/>
      <c r="BD69" s="45">
        <v>170.2</v>
      </c>
      <c r="BE69" s="45">
        <v>160.19999999999999</v>
      </c>
      <c r="BF69" s="45">
        <v>115.6</v>
      </c>
      <c r="BG69" s="45">
        <v>10</v>
      </c>
      <c r="BH69" s="47"/>
      <c r="BI69" s="47"/>
      <c r="BJ69" s="47"/>
      <c r="BK69" s="47"/>
      <c r="BL69" s="45">
        <v>170.2</v>
      </c>
      <c r="BM69" s="45"/>
      <c r="BN69" s="45"/>
      <c r="BO69" s="45"/>
      <c r="BP69" s="45"/>
      <c r="BQ69" s="45"/>
      <c r="BR69" s="45"/>
      <c r="BS69" s="45"/>
      <c r="BT69" s="45">
        <v>170.2</v>
      </c>
      <c r="BU69" s="45">
        <v>160.19999999999999</v>
      </c>
      <c r="BV69" s="45">
        <v>115.6</v>
      </c>
      <c r="BW69" s="45">
        <v>10</v>
      </c>
      <c r="BX69" s="101" t="s">
        <v>97</v>
      </c>
      <c r="BY69" s="102">
        <v>5</v>
      </c>
      <c r="BZ69" s="102">
        <v>5</v>
      </c>
      <c r="CA69" s="102">
        <v>6</v>
      </c>
      <c r="CB69" s="102">
        <v>6</v>
      </c>
    </row>
    <row r="70" spans="1:80" ht="53.25" customHeight="1" x14ac:dyDescent="0.2">
      <c r="A70" s="176"/>
      <c r="B70" s="188"/>
      <c r="C70" s="221"/>
      <c r="D70" s="207"/>
      <c r="E70" s="167"/>
      <c r="F70" s="215"/>
      <c r="G70" s="216"/>
      <c r="H70" s="50"/>
      <c r="I70" s="50"/>
      <c r="J70" s="51"/>
      <c r="K70" s="50"/>
      <c r="L70" s="50"/>
      <c r="M70" s="50"/>
      <c r="N70" s="50"/>
      <c r="O70" s="50"/>
      <c r="P70" s="51"/>
      <c r="Q70" s="50"/>
      <c r="R70" s="50"/>
      <c r="S70" s="50"/>
      <c r="T70" s="50"/>
      <c r="U70" s="50"/>
      <c r="V70" s="50"/>
      <c r="W70" s="50"/>
      <c r="X70" s="48"/>
      <c r="Y70" s="48"/>
      <c r="Z70" s="48"/>
      <c r="AA70" s="48"/>
      <c r="AB70" s="48"/>
      <c r="AC70" s="48"/>
      <c r="AD70" s="48"/>
      <c r="AE70" s="48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8"/>
      <c r="AS70" s="48"/>
      <c r="AT70" s="48"/>
      <c r="AU70" s="48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8"/>
      <c r="BI70" s="48"/>
      <c r="BJ70" s="48"/>
      <c r="BK70" s="48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100" t="s">
        <v>139</v>
      </c>
      <c r="BY70" s="102">
        <v>4</v>
      </c>
      <c r="BZ70" s="102">
        <v>4</v>
      </c>
      <c r="CA70" s="102">
        <v>5</v>
      </c>
      <c r="CB70" s="103">
        <v>5</v>
      </c>
    </row>
    <row r="71" spans="1:80" ht="30.75" customHeight="1" x14ac:dyDescent="0.2">
      <c r="A71" s="176"/>
      <c r="B71" s="188"/>
      <c r="C71" s="221"/>
      <c r="D71" s="207"/>
      <c r="E71" s="167"/>
      <c r="F71" s="215"/>
      <c r="G71" s="216"/>
      <c r="H71" s="50"/>
      <c r="I71" s="50"/>
      <c r="J71" s="51"/>
      <c r="K71" s="50"/>
      <c r="L71" s="50"/>
      <c r="M71" s="50"/>
      <c r="N71" s="50"/>
      <c r="O71" s="50"/>
      <c r="P71" s="51"/>
      <c r="Q71" s="50"/>
      <c r="R71" s="50"/>
      <c r="S71" s="50"/>
      <c r="T71" s="50"/>
      <c r="U71" s="50"/>
      <c r="V71" s="50"/>
      <c r="W71" s="50"/>
      <c r="X71" s="48"/>
      <c r="Y71" s="48"/>
      <c r="Z71" s="48"/>
      <c r="AA71" s="48"/>
      <c r="AB71" s="48"/>
      <c r="AC71" s="48"/>
      <c r="AD71" s="48"/>
      <c r="AE71" s="48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8"/>
      <c r="AS71" s="48"/>
      <c r="AT71" s="48"/>
      <c r="AU71" s="48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8"/>
      <c r="BI71" s="48"/>
      <c r="BJ71" s="48"/>
      <c r="BK71" s="48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100" t="s">
        <v>98</v>
      </c>
      <c r="BY71" s="102">
        <v>2</v>
      </c>
      <c r="BZ71" s="102">
        <v>2</v>
      </c>
      <c r="CA71" s="102">
        <v>2</v>
      </c>
      <c r="CB71" s="103">
        <v>2</v>
      </c>
    </row>
    <row r="72" spans="1:80" ht="15.75" customHeight="1" x14ac:dyDescent="0.2">
      <c r="A72" s="120" t="s">
        <v>13</v>
      </c>
      <c r="B72" s="12" t="s">
        <v>12</v>
      </c>
      <c r="C72" s="166" t="s">
        <v>16</v>
      </c>
      <c r="D72" s="166"/>
      <c r="E72" s="166"/>
      <c r="F72" s="166"/>
      <c r="G72" s="166"/>
      <c r="H72" s="166"/>
      <c r="I72" s="21">
        <f>SUM(I70:I71)</f>
        <v>0</v>
      </c>
      <c r="J72" s="21">
        <f>SUM(J70:J71)</f>
        <v>0</v>
      </c>
      <c r="K72" s="21">
        <f>SUM(K70:K71)</f>
        <v>0</v>
      </c>
      <c r="L72" s="21"/>
      <c r="M72" s="21"/>
      <c r="N72" s="21"/>
      <c r="O72" s="21"/>
      <c r="P72" s="21">
        <f>SUM(P69:P71)</f>
        <v>170.2</v>
      </c>
      <c r="Q72" s="21"/>
      <c r="R72" s="21"/>
      <c r="S72" s="21"/>
      <c r="T72" s="21"/>
      <c r="U72" s="21"/>
      <c r="V72" s="21"/>
      <c r="W72" s="21"/>
      <c r="X72" s="21">
        <f>SUM(X69:X71)</f>
        <v>170.2</v>
      </c>
      <c r="Y72" s="21">
        <f>SUM(Y69:Y71)</f>
        <v>170.2</v>
      </c>
      <c r="Z72" s="21">
        <f>SUM(Z69:Z71)</f>
        <v>115.6</v>
      </c>
      <c r="AA72" s="21">
        <f>SUM(AA69:AA71)</f>
        <v>0</v>
      </c>
      <c r="AB72" s="21"/>
      <c r="AC72" s="21"/>
      <c r="AD72" s="21"/>
      <c r="AE72" s="21"/>
      <c r="AF72" s="21">
        <f>SUM(AF69:AF71)</f>
        <v>209.2</v>
      </c>
      <c r="AG72" s="21"/>
      <c r="AH72" s="21"/>
      <c r="AI72" s="21"/>
      <c r="AJ72" s="21"/>
      <c r="AK72" s="21"/>
      <c r="AL72" s="21"/>
      <c r="AM72" s="21"/>
      <c r="AN72" s="21">
        <f>SUM(AN69:AN71)</f>
        <v>209.2</v>
      </c>
      <c r="AO72" s="21">
        <f>SUM(AO69:AO71)</f>
        <v>202.2</v>
      </c>
      <c r="AP72" s="21">
        <f>SUM(AP69:AP71)</f>
        <v>144.6</v>
      </c>
      <c r="AQ72" s="21">
        <f>SUM(AQ69:AQ71)</f>
        <v>7</v>
      </c>
      <c r="AR72" s="21"/>
      <c r="AS72" s="21"/>
      <c r="AT72" s="21"/>
      <c r="AU72" s="21"/>
      <c r="AV72" s="21">
        <f>SUM(AV69:AV71)</f>
        <v>170.2</v>
      </c>
      <c r="AW72" s="21"/>
      <c r="AX72" s="21"/>
      <c r="AY72" s="21"/>
      <c r="AZ72" s="21"/>
      <c r="BA72" s="21"/>
      <c r="BB72" s="21"/>
      <c r="BC72" s="21"/>
      <c r="BD72" s="21">
        <f>SUM(BD69:BD71)</f>
        <v>170.2</v>
      </c>
      <c r="BE72" s="21">
        <f>SUM(BE69:BE71)</f>
        <v>160.19999999999999</v>
      </c>
      <c r="BF72" s="21">
        <f>SUM(BF69:BF71)</f>
        <v>115.6</v>
      </c>
      <c r="BG72" s="21">
        <f>SUM(BG69:BG71)</f>
        <v>10</v>
      </c>
      <c r="BH72" s="21"/>
      <c r="BI72" s="21"/>
      <c r="BJ72" s="21"/>
      <c r="BK72" s="21"/>
      <c r="BL72" s="21">
        <f>SUM(BL69:BL71)</f>
        <v>170.2</v>
      </c>
      <c r="BM72" s="21"/>
      <c r="BN72" s="21"/>
      <c r="BO72" s="21"/>
      <c r="BP72" s="21"/>
      <c r="BQ72" s="21"/>
      <c r="BR72" s="21"/>
      <c r="BS72" s="21"/>
      <c r="BT72" s="21">
        <f>SUM(BT69:BT71)</f>
        <v>170.2</v>
      </c>
      <c r="BU72" s="21">
        <f>SUM(BU69:BU71)</f>
        <v>160.19999999999999</v>
      </c>
      <c r="BV72" s="21">
        <f>SUM(BV69:BV71)</f>
        <v>115.6</v>
      </c>
      <c r="BW72" s="21">
        <f>SUM(BW69:BW71)</f>
        <v>10</v>
      </c>
      <c r="BX72" s="21"/>
      <c r="BY72" s="13"/>
      <c r="BZ72" s="13"/>
      <c r="CA72" s="13"/>
      <c r="CB72" s="90"/>
    </row>
    <row r="73" spans="1:80" s="19" customFormat="1" ht="15" customHeight="1" x14ac:dyDescent="0.2">
      <c r="A73" s="15" t="s">
        <v>13</v>
      </c>
      <c r="B73" s="185" t="s">
        <v>17</v>
      </c>
      <c r="C73" s="185"/>
      <c r="D73" s="185"/>
      <c r="E73" s="185"/>
      <c r="F73" s="185"/>
      <c r="G73" s="185"/>
      <c r="H73" s="23" t="e">
        <f>H37+#REF!+H60+H68+H72</f>
        <v>#REF!</v>
      </c>
      <c r="I73" s="23" t="e">
        <f>I37+#REF!+I60+I68+I72</f>
        <v>#REF!</v>
      </c>
      <c r="J73" s="23" t="e">
        <f>J37+#REF!+J60+J68+J72</f>
        <v>#REF!</v>
      </c>
      <c r="K73" s="23" t="e">
        <f>K37+#REF!+K60+K68+K72</f>
        <v>#REF!</v>
      </c>
      <c r="L73" s="23"/>
      <c r="M73" s="23"/>
      <c r="N73" s="23"/>
      <c r="O73" s="23"/>
      <c r="P73" s="23">
        <f>P72</f>
        <v>170.2</v>
      </c>
      <c r="Q73" s="23"/>
      <c r="R73" s="23"/>
      <c r="S73" s="23"/>
      <c r="T73" s="23"/>
      <c r="U73" s="23"/>
      <c r="V73" s="23"/>
      <c r="W73" s="23"/>
      <c r="X73" s="23">
        <f>X72</f>
        <v>170.2</v>
      </c>
      <c r="Y73" s="23">
        <f>Y72</f>
        <v>170.2</v>
      </c>
      <c r="Z73" s="23">
        <f>Z72</f>
        <v>115.6</v>
      </c>
      <c r="AA73" s="23">
        <f>AA72</f>
        <v>0</v>
      </c>
      <c r="AB73" s="23"/>
      <c r="AC73" s="23"/>
      <c r="AD73" s="23"/>
      <c r="AE73" s="23"/>
      <c r="AF73" s="23">
        <f>AF72</f>
        <v>209.2</v>
      </c>
      <c r="AG73" s="23"/>
      <c r="AH73" s="23"/>
      <c r="AI73" s="23"/>
      <c r="AJ73" s="23"/>
      <c r="AK73" s="23"/>
      <c r="AL73" s="23"/>
      <c r="AM73" s="23"/>
      <c r="AN73" s="23">
        <f>AN72</f>
        <v>209.2</v>
      </c>
      <c r="AO73" s="23">
        <f>AO72</f>
        <v>202.2</v>
      </c>
      <c r="AP73" s="23">
        <f>AP72</f>
        <v>144.6</v>
      </c>
      <c r="AQ73" s="23">
        <f>AQ72</f>
        <v>7</v>
      </c>
      <c r="AR73" s="23"/>
      <c r="AS73" s="23"/>
      <c r="AT73" s="23"/>
      <c r="AU73" s="23"/>
      <c r="AV73" s="23">
        <f>AV72</f>
        <v>170.2</v>
      </c>
      <c r="AW73" s="23"/>
      <c r="AX73" s="23"/>
      <c r="AY73" s="23"/>
      <c r="AZ73" s="23"/>
      <c r="BA73" s="23"/>
      <c r="BB73" s="23"/>
      <c r="BC73" s="23"/>
      <c r="BD73" s="23">
        <f>BD72</f>
        <v>170.2</v>
      </c>
      <c r="BE73" s="23">
        <f>BE72</f>
        <v>160.19999999999999</v>
      </c>
      <c r="BF73" s="23">
        <f>BF72</f>
        <v>115.6</v>
      </c>
      <c r="BG73" s="23">
        <f>BG72</f>
        <v>10</v>
      </c>
      <c r="BH73" s="23"/>
      <c r="BI73" s="23"/>
      <c r="BJ73" s="23"/>
      <c r="BK73" s="23"/>
      <c r="BL73" s="23">
        <f>BL72</f>
        <v>170.2</v>
      </c>
      <c r="BM73" s="23"/>
      <c r="BN73" s="23"/>
      <c r="BO73" s="23"/>
      <c r="BP73" s="23"/>
      <c r="BQ73" s="23"/>
      <c r="BR73" s="23"/>
      <c r="BS73" s="23"/>
      <c r="BT73" s="23">
        <f>BT72</f>
        <v>170.2</v>
      </c>
      <c r="BU73" s="23">
        <f>BU72</f>
        <v>160.19999999999999</v>
      </c>
      <c r="BV73" s="23">
        <f>BV72</f>
        <v>115.6</v>
      </c>
      <c r="BW73" s="23">
        <f>BW72</f>
        <v>10</v>
      </c>
      <c r="BX73" s="24"/>
      <c r="BY73" s="24"/>
      <c r="BZ73" s="24"/>
      <c r="CA73" s="24"/>
      <c r="CB73" s="24"/>
    </row>
    <row r="74" spans="1:80" ht="15.75" customHeight="1" x14ac:dyDescent="0.2">
      <c r="A74" s="120" t="s">
        <v>14</v>
      </c>
      <c r="B74" s="186" t="s">
        <v>41</v>
      </c>
      <c r="C74" s="186"/>
      <c r="D74" s="186"/>
      <c r="E74" s="186"/>
      <c r="F74" s="186"/>
      <c r="G74" s="186"/>
      <c r="H74" s="186"/>
      <c r="I74" s="186"/>
      <c r="J74" s="186"/>
      <c r="K74" s="186"/>
      <c r="L74" s="186"/>
      <c r="M74" s="186"/>
      <c r="N74" s="186"/>
      <c r="O74" s="186"/>
      <c r="P74" s="186"/>
      <c r="Q74" s="186"/>
      <c r="R74" s="186"/>
      <c r="S74" s="186"/>
      <c r="T74" s="186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  <c r="AE74" s="186"/>
      <c r="AF74" s="186"/>
      <c r="AG74" s="186"/>
      <c r="AH74" s="186"/>
      <c r="AI74" s="186"/>
      <c r="AJ74" s="186"/>
      <c r="AK74" s="186"/>
      <c r="AL74" s="186"/>
      <c r="AM74" s="186"/>
      <c r="AN74" s="186"/>
      <c r="AO74" s="186"/>
      <c r="AP74" s="186"/>
      <c r="AQ74" s="186"/>
      <c r="AR74" s="128"/>
      <c r="AS74" s="128"/>
      <c r="AT74" s="128"/>
      <c r="AU74" s="128"/>
      <c r="AV74" s="128"/>
      <c r="AW74" s="128"/>
      <c r="AX74" s="128"/>
      <c r="AY74" s="128"/>
      <c r="AZ74" s="128"/>
      <c r="BA74" s="128"/>
      <c r="BB74" s="128"/>
      <c r="BC74" s="128"/>
      <c r="BD74" s="128"/>
      <c r="BE74" s="128"/>
      <c r="BF74" s="128"/>
      <c r="BG74" s="128"/>
      <c r="BH74" s="128"/>
      <c r="BI74" s="128"/>
      <c r="BJ74" s="128"/>
      <c r="BK74" s="128"/>
      <c r="BL74" s="128"/>
      <c r="BM74" s="128"/>
      <c r="BN74" s="128"/>
      <c r="BO74" s="128"/>
      <c r="BP74" s="128"/>
      <c r="BQ74" s="128"/>
      <c r="BR74" s="128"/>
      <c r="BS74" s="128"/>
      <c r="BT74" s="128"/>
      <c r="BU74" s="128"/>
      <c r="BV74" s="128"/>
      <c r="BW74" s="128"/>
      <c r="BX74" s="70"/>
      <c r="BY74" s="70"/>
      <c r="BZ74" s="70"/>
      <c r="CA74" s="70"/>
      <c r="CB74" s="89"/>
    </row>
    <row r="75" spans="1:80" ht="15.75" customHeight="1" x14ac:dyDescent="0.2">
      <c r="A75" s="120" t="s">
        <v>14</v>
      </c>
      <c r="B75" s="12" t="s">
        <v>12</v>
      </c>
      <c r="C75" s="165" t="s">
        <v>42</v>
      </c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65"/>
      <c r="S75" s="165"/>
      <c r="T75" s="165"/>
      <c r="U75" s="165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65"/>
      <c r="AQ75" s="165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6"/>
      <c r="BM75" s="56"/>
      <c r="BN75" s="56"/>
      <c r="BO75" s="56"/>
      <c r="BP75" s="56"/>
      <c r="BQ75" s="56"/>
      <c r="BR75" s="56"/>
      <c r="BS75" s="56"/>
      <c r="BT75" s="56"/>
      <c r="BU75" s="56"/>
      <c r="BV75" s="56"/>
      <c r="BW75" s="56"/>
      <c r="BX75" s="13"/>
      <c r="BY75" s="13"/>
      <c r="BZ75" s="13"/>
      <c r="CA75" s="13"/>
      <c r="CB75" s="90"/>
    </row>
    <row r="76" spans="1:80" s="19" customFormat="1" ht="30" customHeight="1" x14ac:dyDescent="0.2">
      <c r="A76" s="15" t="s">
        <v>14</v>
      </c>
      <c r="B76" s="16" t="s">
        <v>12</v>
      </c>
      <c r="C76" s="40" t="s">
        <v>12</v>
      </c>
      <c r="D76" s="85" t="s">
        <v>28</v>
      </c>
      <c r="E76" s="123" t="s">
        <v>12</v>
      </c>
      <c r="F76" s="87" t="s">
        <v>30</v>
      </c>
      <c r="G76" s="86" t="s">
        <v>67</v>
      </c>
      <c r="H76" s="18"/>
      <c r="I76" s="18"/>
      <c r="J76" s="18"/>
      <c r="K76" s="18"/>
      <c r="L76" s="18"/>
      <c r="M76" s="18"/>
      <c r="N76" s="18"/>
      <c r="O76" s="18"/>
      <c r="P76" s="17">
        <v>449.4</v>
      </c>
      <c r="Q76" s="17"/>
      <c r="R76" s="17"/>
      <c r="S76" s="17"/>
      <c r="T76" s="18"/>
      <c r="U76" s="18"/>
      <c r="V76" s="18"/>
      <c r="W76" s="18"/>
      <c r="X76" s="18">
        <f>P76</f>
        <v>449.4</v>
      </c>
      <c r="Y76" s="17">
        <v>0</v>
      </c>
      <c r="Z76" s="18">
        <v>0</v>
      </c>
      <c r="AA76" s="18">
        <f>X76</f>
        <v>449.4</v>
      </c>
      <c r="AB76" s="18"/>
      <c r="AC76" s="18"/>
      <c r="AD76" s="18"/>
      <c r="AE76" s="18"/>
      <c r="AF76" s="17">
        <v>2399.1</v>
      </c>
      <c r="AG76" s="17"/>
      <c r="AH76" s="17"/>
      <c r="AI76" s="17"/>
      <c r="AJ76" s="18"/>
      <c r="AK76" s="18"/>
      <c r="AL76" s="18"/>
      <c r="AM76" s="18"/>
      <c r="AN76" s="18">
        <f>AF76</f>
        <v>2399.1</v>
      </c>
      <c r="AO76" s="17">
        <v>0</v>
      </c>
      <c r="AP76" s="18">
        <v>0</v>
      </c>
      <c r="AQ76" s="18">
        <v>2399.1</v>
      </c>
      <c r="AR76" s="18"/>
      <c r="AS76" s="18"/>
      <c r="AT76" s="18"/>
      <c r="AU76" s="18"/>
      <c r="AV76" s="17">
        <v>2137.1</v>
      </c>
      <c r="AW76" s="17"/>
      <c r="AX76" s="17"/>
      <c r="AY76" s="17"/>
      <c r="AZ76" s="18"/>
      <c r="BA76" s="18"/>
      <c r="BB76" s="18"/>
      <c r="BC76" s="18"/>
      <c r="BD76" s="18">
        <f>AV76</f>
        <v>2137.1</v>
      </c>
      <c r="BE76" s="17">
        <f>BD76</f>
        <v>2137.1</v>
      </c>
      <c r="BF76" s="18">
        <v>0</v>
      </c>
      <c r="BG76" s="18">
        <v>0</v>
      </c>
      <c r="BH76" s="18"/>
      <c r="BI76" s="18"/>
      <c r="BJ76" s="18"/>
      <c r="BK76" s="18"/>
      <c r="BL76" s="17">
        <v>2268.1</v>
      </c>
      <c r="BM76" s="17"/>
      <c r="BN76" s="17"/>
      <c r="BO76" s="17"/>
      <c r="BP76" s="18"/>
      <c r="BQ76" s="18"/>
      <c r="BR76" s="18"/>
      <c r="BS76" s="18"/>
      <c r="BT76" s="17">
        <v>2268.1</v>
      </c>
      <c r="BU76" s="17">
        <v>0</v>
      </c>
      <c r="BV76" s="18">
        <v>0</v>
      </c>
      <c r="BW76" s="17">
        <v>2268.1</v>
      </c>
      <c r="BX76" s="71" t="s">
        <v>54</v>
      </c>
      <c r="BY76" s="116">
        <v>449.4</v>
      </c>
      <c r="BZ76" s="116">
        <v>2399.1</v>
      </c>
      <c r="CA76" s="116">
        <v>2137.1</v>
      </c>
      <c r="CB76" s="107">
        <v>2268.1</v>
      </c>
    </row>
    <row r="77" spans="1:80" s="19" customFormat="1" ht="40.5" customHeight="1" x14ac:dyDescent="0.2">
      <c r="A77" s="15" t="s">
        <v>14</v>
      </c>
      <c r="B77" s="16" t="s">
        <v>12</v>
      </c>
      <c r="C77" s="40" t="s">
        <v>13</v>
      </c>
      <c r="D77" s="85" t="s">
        <v>29</v>
      </c>
      <c r="E77" s="123" t="s">
        <v>12</v>
      </c>
      <c r="F77" s="87" t="s">
        <v>30</v>
      </c>
      <c r="G77" s="86" t="s">
        <v>67</v>
      </c>
      <c r="H77" s="20"/>
      <c r="I77" s="20"/>
      <c r="J77" s="20"/>
      <c r="K77" s="20"/>
      <c r="L77" s="20"/>
      <c r="M77" s="20"/>
      <c r="N77" s="20"/>
      <c r="O77" s="20"/>
      <c r="P77" s="17">
        <v>700</v>
      </c>
      <c r="Q77" s="17"/>
      <c r="R77" s="17"/>
      <c r="S77" s="17"/>
      <c r="T77" s="20"/>
      <c r="U77" s="20"/>
      <c r="V77" s="20"/>
      <c r="W77" s="20"/>
      <c r="X77" s="18">
        <v>700</v>
      </c>
      <c r="Y77" s="17">
        <v>700</v>
      </c>
      <c r="Z77" s="18">
        <v>0</v>
      </c>
      <c r="AA77" s="18">
        <v>0</v>
      </c>
      <c r="AB77" s="20"/>
      <c r="AC77" s="20"/>
      <c r="AD77" s="20"/>
      <c r="AE77" s="20"/>
      <c r="AF77" s="17">
        <v>595</v>
      </c>
      <c r="AG77" s="17"/>
      <c r="AH77" s="17"/>
      <c r="AI77" s="17"/>
      <c r="AJ77" s="20"/>
      <c r="AK77" s="20"/>
      <c r="AL77" s="20"/>
      <c r="AM77" s="20"/>
      <c r="AN77" s="18">
        <f>AF77</f>
        <v>595</v>
      </c>
      <c r="AO77" s="17">
        <f>AN77</f>
        <v>595</v>
      </c>
      <c r="AP77" s="18">
        <v>0</v>
      </c>
      <c r="AQ77" s="18">
        <v>0</v>
      </c>
      <c r="AR77" s="20"/>
      <c r="AS77" s="20"/>
      <c r="AT77" s="20"/>
      <c r="AU77" s="20"/>
      <c r="AV77" s="17">
        <v>550.70000000000005</v>
      </c>
      <c r="AW77" s="17"/>
      <c r="AX77" s="17"/>
      <c r="AY77" s="17"/>
      <c r="AZ77" s="20"/>
      <c r="BA77" s="20"/>
      <c r="BB77" s="20"/>
      <c r="BC77" s="20"/>
      <c r="BD77" s="18">
        <f>AV76:AV77</f>
        <v>550.70000000000005</v>
      </c>
      <c r="BE77" s="17">
        <f>AV77</f>
        <v>550.70000000000005</v>
      </c>
      <c r="BF77" s="18">
        <v>0</v>
      </c>
      <c r="BG77" s="18">
        <v>0</v>
      </c>
      <c r="BH77" s="20"/>
      <c r="BI77" s="20"/>
      <c r="BJ77" s="20"/>
      <c r="BK77" s="20"/>
      <c r="BL77" s="17">
        <v>476</v>
      </c>
      <c r="BM77" s="17"/>
      <c r="BN77" s="17"/>
      <c r="BO77" s="17"/>
      <c r="BP77" s="20"/>
      <c r="BQ77" s="20"/>
      <c r="BR77" s="20"/>
      <c r="BS77" s="20"/>
      <c r="BT77" s="18">
        <v>476</v>
      </c>
      <c r="BU77" s="17">
        <f>BT77</f>
        <v>476</v>
      </c>
      <c r="BV77" s="18">
        <v>0</v>
      </c>
      <c r="BW77" s="18">
        <v>0</v>
      </c>
      <c r="BX77" s="71" t="s">
        <v>55</v>
      </c>
      <c r="BY77" s="116">
        <v>700</v>
      </c>
      <c r="BZ77" s="116">
        <v>595</v>
      </c>
      <c r="CA77" s="116">
        <v>550.70000000000005</v>
      </c>
      <c r="CB77" s="107">
        <v>476</v>
      </c>
    </row>
    <row r="78" spans="1:80" s="19" customFormat="1" ht="14.25" customHeight="1" x14ac:dyDescent="0.2">
      <c r="A78" s="15" t="s">
        <v>14</v>
      </c>
      <c r="B78" s="16" t="s">
        <v>12</v>
      </c>
      <c r="C78" s="166" t="s">
        <v>16</v>
      </c>
      <c r="D78" s="166"/>
      <c r="E78" s="166"/>
      <c r="F78" s="166"/>
      <c r="G78" s="166"/>
      <c r="H78" s="21">
        <f>SUM(H76:H77)</f>
        <v>0</v>
      </c>
      <c r="I78" s="21">
        <f>SUM(I76:I77)</f>
        <v>0</v>
      </c>
      <c r="J78" s="21">
        <f>SUM(J76:J77)</f>
        <v>0</v>
      </c>
      <c r="K78" s="21">
        <f>SUM(K76:K77)</f>
        <v>0</v>
      </c>
      <c r="L78" s="21"/>
      <c r="M78" s="21"/>
      <c r="N78" s="21"/>
      <c r="O78" s="21"/>
      <c r="P78" s="21">
        <f>SUM(P76:P77)</f>
        <v>1149.4000000000001</v>
      </c>
      <c r="Q78" s="21"/>
      <c r="R78" s="21"/>
      <c r="S78" s="21"/>
      <c r="T78" s="21"/>
      <c r="U78" s="21"/>
      <c r="V78" s="21"/>
      <c r="W78" s="21"/>
      <c r="X78" s="21">
        <f>SUM(X76:X77)</f>
        <v>1149.4000000000001</v>
      </c>
      <c r="Y78" s="21">
        <f>SUM(Y76:Y77)</f>
        <v>700</v>
      </c>
      <c r="Z78" s="21">
        <f>SUM(Z76:Z77)</f>
        <v>0</v>
      </c>
      <c r="AA78" s="21">
        <f>SUM(AA76:AA77)</f>
        <v>449.4</v>
      </c>
      <c r="AB78" s="21"/>
      <c r="AC78" s="21"/>
      <c r="AD78" s="21"/>
      <c r="AE78" s="21"/>
      <c r="AF78" s="21">
        <f>SUM(AF76:AF77)</f>
        <v>2994.1</v>
      </c>
      <c r="AG78" s="21"/>
      <c r="AH78" s="21"/>
      <c r="AI78" s="21"/>
      <c r="AJ78" s="21"/>
      <c r="AK78" s="21"/>
      <c r="AL78" s="21"/>
      <c r="AM78" s="21"/>
      <c r="AN78" s="21">
        <f>SUM(AN76:AN77)</f>
        <v>2994.1</v>
      </c>
      <c r="AO78" s="21">
        <f>SUM(AO76:AO77)</f>
        <v>595</v>
      </c>
      <c r="AP78" s="21">
        <f>SUM(AP76:AP77)</f>
        <v>0</v>
      </c>
      <c r="AQ78" s="21">
        <f>SUM(AQ76:AQ77)</f>
        <v>2399.1</v>
      </c>
      <c r="AR78" s="21"/>
      <c r="AS78" s="21"/>
      <c r="AT78" s="21"/>
      <c r="AU78" s="21"/>
      <c r="AV78" s="21">
        <f>SUM(AV76:AV77)</f>
        <v>2687.8</v>
      </c>
      <c r="AW78" s="21"/>
      <c r="AX78" s="21"/>
      <c r="AY78" s="21"/>
      <c r="AZ78" s="21"/>
      <c r="BA78" s="21"/>
      <c r="BB78" s="21"/>
      <c r="BC78" s="21"/>
      <c r="BD78" s="21">
        <f>SUM(BD76:BD77)</f>
        <v>2687.8</v>
      </c>
      <c r="BE78" s="21">
        <f>SUM(BE76:BE77)</f>
        <v>2687.8</v>
      </c>
      <c r="BF78" s="21">
        <f>SUM(BF76:BF77)</f>
        <v>0</v>
      </c>
      <c r="BG78" s="21">
        <f>SUM(BG76:BG77)</f>
        <v>0</v>
      </c>
      <c r="BH78" s="21"/>
      <c r="BI78" s="21"/>
      <c r="BJ78" s="21"/>
      <c r="BK78" s="21"/>
      <c r="BL78" s="21">
        <f>SUM(BL76:BL77)</f>
        <v>2744.1</v>
      </c>
      <c r="BM78" s="21"/>
      <c r="BN78" s="21"/>
      <c r="BO78" s="21"/>
      <c r="BP78" s="21"/>
      <c r="BQ78" s="21"/>
      <c r="BR78" s="21"/>
      <c r="BS78" s="21"/>
      <c r="BT78" s="21">
        <f>SUM(BT76:BT77)</f>
        <v>2744.1</v>
      </c>
      <c r="BU78" s="21">
        <f>SUM(BU76:BU77)</f>
        <v>476</v>
      </c>
      <c r="BV78" s="21">
        <f>SUM(BV76:BV77)</f>
        <v>0</v>
      </c>
      <c r="BW78" s="21">
        <f>SUM(BW76:BW77)</f>
        <v>2268.1</v>
      </c>
      <c r="BX78" s="22"/>
      <c r="BY78" s="22"/>
      <c r="BZ78" s="22"/>
      <c r="CA78" s="22"/>
      <c r="CB78" s="26"/>
    </row>
    <row r="79" spans="1:80" s="19" customFormat="1" ht="16.5" customHeight="1" x14ac:dyDescent="0.2">
      <c r="A79" s="15" t="s">
        <v>14</v>
      </c>
      <c r="B79" s="185" t="s">
        <v>17</v>
      </c>
      <c r="C79" s="185"/>
      <c r="D79" s="185"/>
      <c r="E79" s="185"/>
      <c r="F79" s="185"/>
      <c r="G79" s="185"/>
      <c r="H79" s="23">
        <f>SUM(H76:H77)</f>
        <v>0</v>
      </c>
      <c r="I79" s="23">
        <f>SUM(I76:I77)</f>
        <v>0</v>
      </c>
      <c r="J79" s="23">
        <f>SUM(J76:J77)</f>
        <v>0</v>
      </c>
      <c r="K79" s="23">
        <f>SUM(K76:K77)</f>
        <v>0</v>
      </c>
      <c r="L79" s="23"/>
      <c r="M79" s="23"/>
      <c r="N79" s="23"/>
      <c r="O79" s="23"/>
      <c r="P79" s="23">
        <f>SUM(P76:P77)</f>
        <v>1149.4000000000001</v>
      </c>
      <c r="Q79" s="23"/>
      <c r="R79" s="23"/>
      <c r="S79" s="23"/>
      <c r="T79" s="23"/>
      <c r="U79" s="23"/>
      <c r="V79" s="23"/>
      <c r="W79" s="23"/>
      <c r="X79" s="23">
        <f>SUM(X76:X77)</f>
        <v>1149.4000000000001</v>
      </c>
      <c r="Y79" s="23">
        <f>SUM(Y76:Y77)</f>
        <v>700</v>
      </c>
      <c r="Z79" s="23">
        <f>SUM(Z76:Z77)</f>
        <v>0</v>
      </c>
      <c r="AA79" s="23">
        <f>SUM(AA76:AA77)</f>
        <v>449.4</v>
      </c>
      <c r="AB79" s="23"/>
      <c r="AC79" s="23"/>
      <c r="AD79" s="23"/>
      <c r="AE79" s="23"/>
      <c r="AF79" s="23">
        <f>SUM(AF76:AF77)</f>
        <v>2994.1</v>
      </c>
      <c r="AG79" s="23"/>
      <c r="AH79" s="23"/>
      <c r="AI79" s="23"/>
      <c r="AJ79" s="23"/>
      <c r="AK79" s="23"/>
      <c r="AL79" s="23"/>
      <c r="AM79" s="23"/>
      <c r="AN79" s="23">
        <f>SUM(AN76:AN77)</f>
        <v>2994.1</v>
      </c>
      <c r="AO79" s="23">
        <f>SUM(AO76:AO77)</f>
        <v>595</v>
      </c>
      <c r="AP79" s="23">
        <f>SUM(AP76:AP77)</f>
        <v>0</v>
      </c>
      <c r="AQ79" s="23">
        <f>SUM(AQ76:AQ77)</f>
        <v>2399.1</v>
      </c>
      <c r="AR79" s="23"/>
      <c r="AS79" s="23"/>
      <c r="AT79" s="23"/>
      <c r="AU79" s="23"/>
      <c r="AV79" s="23">
        <f>SUM(AV76:AV77)</f>
        <v>2687.8</v>
      </c>
      <c r="AW79" s="23"/>
      <c r="AX79" s="23"/>
      <c r="AY79" s="23"/>
      <c r="AZ79" s="23"/>
      <c r="BA79" s="23"/>
      <c r="BB79" s="23"/>
      <c r="BC79" s="23"/>
      <c r="BD79" s="23">
        <f>SUM(BD76:BD77)</f>
        <v>2687.8</v>
      </c>
      <c r="BE79" s="23">
        <f>SUM(BE76:BE77)</f>
        <v>2687.8</v>
      </c>
      <c r="BF79" s="23">
        <f>SUM(BF76:BF77)</f>
        <v>0</v>
      </c>
      <c r="BG79" s="23">
        <f>SUM(BG76:BG77)</f>
        <v>0</v>
      </c>
      <c r="BH79" s="23"/>
      <c r="BI79" s="23"/>
      <c r="BJ79" s="23"/>
      <c r="BK79" s="23"/>
      <c r="BL79" s="23">
        <f>SUM(BL76:BL77)</f>
        <v>2744.1</v>
      </c>
      <c r="BM79" s="23"/>
      <c r="BN79" s="23"/>
      <c r="BO79" s="23"/>
      <c r="BP79" s="23"/>
      <c r="BQ79" s="23"/>
      <c r="BR79" s="23"/>
      <c r="BS79" s="23"/>
      <c r="BT79" s="23">
        <f>SUM(BT76:BT77)</f>
        <v>2744.1</v>
      </c>
      <c r="BU79" s="23">
        <f>SUM(BU76:BU77)</f>
        <v>476</v>
      </c>
      <c r="BV79" s="23">
        <f>SUM(BV76:BV77)</f>
        <v>0</v>
      </c>
      <c r="BW79" s="23">
        <f>SUM(BW76:BW77)</f>
        <v>2268.1</v>
      </c>
      <c r="BX79" s="24"/>
      <c r="BY79" s="24"/>
      <c r="BZ79" s="24"/>
      <c r="CA79" s="24"/>
      <c r="CB79" s="24"/>
    </row>
    <row r="80" spans="1:80" s="19" customFormat="1" ht="14.25" customHeight="1" x14ac:dyDescent="0.2">
      <c r="A80" s="25" t="s">
        <v>15</v>
      </c>
      <c r="B80" s="164" t="s">
        <v>99</v>
      </c>
      <c r="C80" s="164"/>
      <c r="D80" s="164"/>
      <c r="E80" s="164"/>
      <c r="F80" s="164"/>
      <c r="G80" s="164"/>
      <c r="H80" s="164"/>
      <c r="I80" s="164"/>
      <c r="J80" s="164"/>
      <c r="K80" s="164"/>
      <c r="L80" s="164"/>
      <c r="M80" s="164"/>
      <c r="N80" s="164"/>
      <c r="O80" s="164"/>
      <c r="P80" s="164"/>
      <c r="Q80" s="164"/>
      <c r="R80" s="164"/>
      <c r="S80" s="164"/>
      <c r="T80" s="164"/>
      <c r="U80" s="164"/>
      <c r="V80" s="164"/>
      <c r="W80" s="164"/>
      <c r="X80" s="164"/>
      <c r="Y80" s="164"/>
      <c r="Z80" s="164"/>
      <c r="AA80" s="164"/>
      <c r="AB80" s="164"/>
      <c r="AC80" s="57"/>
      <c r="AD80" s="57"/>
      <c r="AE80" s="57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57"/>
      <c r="AT80" s="57"/>
      <c r="AU80" s="57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57"/>
      <c r="BJ80" s="57"/>
      <c r="BK80" s="57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</row>
    <row r="81" spans="1:80" ht="12" customHeight="1" x14ac:dyDescent="0.2">
      <c r="A81" s="132" t="s">
        <v>15</v>
      </c>
      <c r="B81" s="12" t="s">
        <v>12</v>
      </c>
      <c r="C81" s="165" t="s">
        <v>44</v>
      </c>
      <c r="D81" s="192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2"/>
      <c r="Q81" s="192"/>
      <c r="R81" s="192"/>
      <c r="S81" s="192"/>
      <c r="T81" s="192"/>
      <c r="U81" s="192"/>
      <c r="V81" s="192"/>
      <c r="W81" s="192"/>
      <c r="X81" s="192"/>
      <c r="Y81" s="192"/>
      <c r="Z81" s="192"/>
      <c r="AA81" s="192"/>
      <c r="AB81" s="192"/>
      <c r="AC81" s="192"/>
      <c r="AD81" s="192"/>
      <c r="AE81" s="192"/>
      <c r="AF81" s="192"/>
      <c r="AG81" s="192"/>
      <c r="AH81" s="192"/>
      <c r="AI81" s="192"/>
      <c r="AJ81" s="192"/>
      <c r="AK81" s="192"/>
      <c r="AL81" s="192"/>
      <c r="AM81" s="192"/>
      <c r="AN81" s="192"/>
      <c r="AO81" s="192"/>
      <c r="AP81" s="192"/>
      <c r="AQ81" s="192"/>
      <c r="AR81" s="192"/>
      <c r="AS81" s="192"/>
      <c r="AT81" s="192"/>
      <c r="AU81" s="192"/>
      <c r="AV81" s="192"/>
      <c r="AW81" s="192"/>
      <c r="AX81" s="192"/>
      <c r="AY81" s="192"/>
      <c r="AZ81" s="192"/>
      <c r="BA81" s="192"/>
      <c r="BB81" s="192"/>
      <c r="BC81" s="192"/>
      <c r="BD81" s="192"/>
      <c r="BE81" s="192"/>
      <c r="BF81" s="192"/>
      <c r="BG81" s="192"/>
      <c r="BH81" s="192"/>
      <c r="BI81" s="192"/>
      <c r="BJ81" s="192"/>
      <c r="BK81" s="192"/>
      <c r="BL81" s="192"/>
      <c r="BM81" s="192"/>
      <c r="BN81" s="192"/>
      <c r="BO81" s="192"/>
      <c r="BP81" s="192"/>
      <c r="BQ81" s="192"/>
      <c r="BR81" s="192"/>
      <c r="BS81" s="192"/>
      <c r="BT81" s="192"/>
      <c r="BU81" s="192"/>
      <c r="BV81" s="192"/>
      <c r="BW81" s="192"/>
      <c r="BX81" s="13"/>
      <c r="BY81" s="13"/>
      <c r="BZ81" s="13"/>
      <c r="CA81" s="13"/>
      <c r="CB81" s="90"/>
    </row>
    <row r="82" spans="1:80" ht="33.75" customHeight="1" x14ac:dyDescent="0.2">
      <c r="A82" s="176" t="s">
        <v>15</v>
      </c>
      <c r="B82" s="188" t="s">
        <v>12</v>
      </c>
      <c r="C82" s="189" t="s">
        <v>12</v>
      </c>
      <c r="D82" s="133" t="s">
        <v>110</v>
      </c>
      <c r="E82" s="167" t="s">
        <v>14</v>
      </c>
      <c r="F82" s="168" t="s">
        <v>43</v>
      </c>
      <c r="G82" s="169" t="s">
        <v>68</v>
      </c>
      <c r="H82" s="124"/>
      <c r="I82" s="124"/>
      <c r="J82" s="124"/>
      <c r="K82" s="124"/>
      <c r="L82" s="125"/>
      <c r="M82" s="125"/>
      <c r="N82" s="125"/>
      <c r="O82" s="125"/>
      <c r="P82" s="125">
        <v>60</v>
      </c>
      <c r="Q82" s="125">
        <v>1587.2</v>
      </c>
      <c r="R82" s="125"/>
      <c r="S82" s="125"/>
      <c r="T82" s="125"/>
      <c r="U82" s="125"/>
      <c r="V82" s="125"/>
      <c r="W82" s="125"/>
      <c r="X82" s="125">
        <f>P82+Q82</f>
        <v>1647.2</v>
      </c>
      <c r="Y82" s="125">
        <f>X82</f>
        <v>1647.2</v>
      </c>
      <c r="Z82" s="125">
        <v>1147.2</v>
      </c>
      <c r="AA82" s="125">
        <v>0</v>
      </c>
      <c r="AB82" s="125"/>
      <c r="AC82" s="125"/>
      <c r="AD82" s="125"/>
      <c r="AE82" s="125"/>
      <c r="AF82" s="125">
        <v>13</v>
      </c>
      <c r="AG82" s="125">
        <v>1605.2</v>
      </c>
      <c r="AH82" s="125"/>
      <c r="AI82" s="125"/>
      <c r="AJ82" s="125"/>
      <c r="AK82" s="125"/>
      <c r="AL82" s="125"/>
      <c r="AM82" s="125"/>
      <c r="AN82" s="125">
        <f>SUM(AF82:AG82)</f>
        <v>1618.2</v>
      </c>
      <c r="AO82" s="125">
        <v>1613</v>
      </c>
      <c r="AP82" s="125">
        <v>1147.2</v>
      </c>
      <c r="AQ82" s="125">
        <v>5.2</v>
      </c>
      <c r="AR82" s="125"/>
      <c r="AS82" s="125"/>
      <c r="AT82" s="125"/>
      <c r="AU82" s="125"/>
      <c r="AV82" s="125">
        <v>10</v>
      </c>
      <c r="AW82" s="125">
        <v>1789.8</v>
      </c>
      <c r="AX82" s="125"/>
      <c r="AY82" s="125"/>
      <c r="AZ82" s="125"/>
      <c r="BA82" s="125"/>
      <c r="BB82" s="125"/>
      <c r="BC82" s="125"/>
      <c r="BD82" s="125">
        <v>1799.8</v>
      </c>
      <c r="BE82" s="125">
        <f>BD82</f>
        <v>1799.8</v>
      </c>
      <c r="BF82" s="125">
        <v>1247.0999999999999</v>
      </c>
      <c r="BG82" s="125">
        <v>0</v>
      </c>
      <c r="BH82" s="125"/>
      <c r="BI82" s="125"/>
      <c r="BJ82" s="125"/>
      <c r="BK82" s="125"/>
      <c r="BL82" s="125">
        <v>10</v>
      </c>
      <c r="BM82" s="44">
        <v>1789.8</v>
      </c>
      <c r="BN82" s="125"/>
      <c r="BO82" s="125"/>
      <c r="BP82" s="125"/>
      <c r="BQ82" s="125"/>
      <c r="BR82" s="125"/>
      <c r="BS82" s="125"/>
      <c r="BT82" s="125">
        <v>1789.8</v>
      </c>
      <c r="BU82" s="125">
        <v>1789.8</v>
      </c>
      <c r="BV82" s="125">
        <v>1247.0999999999999</v>
      </c>
      <c r="BW82" s="125">
        <v>0</v>
      </c>
      <c r="BX82" s="170" t="s">
        <v>100</v>
      </c>
      <c r="BY82" s="163">
        <v>316</v>
      </c>
      <c r="BZ82" s="163">
        <v>300</v>
      </c>
      <c r="CA82" s="163">
        <v>305</v>
      </c>
      <c r="CB82" s="163">
        <v>298</v>
      </c>
    </row>
    <row r="83" spans="1:80" ht="39" customHeight="1" x14ac:dyDescent="0.2">
      <c r="A83" s="176"/>
      <c r="B83" s="188"/>
      <c r="C83" s="189"/>
      <c r="D83" s="85" t="s">
        <v>111</v>
      </c>
      <c r="E83" s="167"/>
      <c r="F83" s="168"/>
      <c r="G83" s="169"/>
      <c r="H83" s="49"/>
      <c r="I83" s="49"/>
      <c r="J83" s="46"/>
      <c r="K83" s="49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4"/>
      <c r="Y83" s="104"/>
      <c r="Z83" s="104"/>
      <c r="AA83" s="104"/>
      <c r="AB83" s="105"/>
      <c r="AC83" s="105"/>
      <c r="AD83" s="105"/>
      <c r="AE83" s="105"/>
      <c r="AF83" s="105"/>
      <c r="AG83" s="105"/>
      <c r="AH83" s="105"/>
      <c r="AI83" s="105"/>
      <c r="AJ83" s="105"/>
      <c r="AK83" s="105"/>
      <c r="AL83" s="105"/>
      <c r="AM83" s="105"/>
      <c r="AN83" s="105"/>
      <c r="AO83" s="105"/>
      <c r="AP83" s="105"/>
      <c r="AQ83" s="105"/>
      <c r="AR83" s="105"/>
      <c r="AS83" s="105"/>
      <c r="AT83" s="104"/>
      <c r="AU83" s="107"/>
      <c r="AV83" s="106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  <c r="BH83" s="107"/>
      <c r="BI83" s="104"/>
      <c r="BJ83" s="107"/>
      <c r="BK83" s="107"/>
      <c r="BL83" s="106"/>
      <c r="BM83" s="107"/>
      <c r="BN83" s="107"/>
      <c r="BO83" s="107"/>
      <c r="BP83" s="107"/>
      <c r="BQ83" s="107"/>
      <c r="BR83" s="107"/>
      <c r="BS83" s="107"/>
      <c r="BT83" s="107"/>
      <c r="BU83" s="107"/>
      <c r="BV83" s="107"/>
      <c r="BW83" s="107"/>
      <c r="BX83" s="170"/>
      <c r="BY83" s="163"/>
      <c r="BZ83" s="163"/>
      <c r="CA83" s="163"/>
      <c r="CB83" s="163"/>
    </row>
    <row r="84" spans="1:80" ht="48.75" customHeight="1" x14ac:dyDescent="0.2">
      <c r="A84" s="176"/>
      <c r="B84" s="188"/>
      <c r="C84" s="189"/>
      <c r="D84" s="134" t="s">
        <v>112</v>
      </c>
      <c r="E84" s="167"/>
      <c r="F84" s="168"/>
      <c r="G84" s="169"/>
      <c r="H84" s="53"/>
      <c r="I84" s="53"/>
      <c r="J84" s="52"/>
      <c r="K84" s="53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8"/>
      <c r="Y84" s="109"/>
      <c r="Z84" s="109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8"/>
      <c r="AT84" s="104"/>
      <c r="AU84" s="107"/>
      <c r="AV84" s="106"/>
      <c r="AW84" s="106"/>
      <c r="AX84" s="107"/>
      <c r="AY84" s="107"/>
      <c r="AZ84" s="107"/>
      <c r="BA84" s="107"/>
      <c r="BB84" s="107"/>
      <c r="BC84" s="107"/>
      <c r="BD84" s="107"/>
      <c r="BE84" s="107"/>
      <c r="BF84" s="107"/>
      <c r="BG84" s="107"/>
      <c r="BH84" s="107"/>
      <c r="BI84" s="104"/>
      <c r="BJ84" s="107"/>
      <c r="BK84" s="107"/>
      <c r="BL84" s="106"/>
      <c r="BM84" s="106"/>
      <c r="BN84" s="107"/>
      <c r="BO84" s="107"/>
      <c r="BP84" s="107"/>
      <c r="BQ84" s="107"/>
      <c r="BR84" s="107"/>
      <c r="BS84" s="107"/>
      <c r="BT84" s="107"/>
      <c r="BU84" s="107"/>
      <c r="BV84" s="107"/>
      <c r="BW84" s="107"/>
      <c r="BX84" s="114" t="s">
        <v>101</v>
      </c>
      <c r="BY84" s="93"/>
      <c r="BZ84" s="93">
        <v>16</v>
      </c>
      <c r="CA84" s="93"/>
      <c r="CB84" s="93">
        <v>16</v>
      </c>
    </row>
    <row r="85" spans="1:80" ht="45" customHeight="1" x14ac:dyDescent="0.2">
      <c r="A85" s="176"/>
      <c r="B85" s="188"/>
      <c r="C85" s="189"/>
      <c r="D85" s="134" t="s">
        <v>116</v>
      </c>
      <c r="E85" s="167"/>
      <c r="F85" s="168"/>
      <c r="G85" s="169"/>
      <c r="H85" s="46"/>
      <c r="I85" s="46"/>
      <c r="J85" s="46"/>
      <c r="K85" s="46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4"/>
      <c r="Y85" s="104"/>
      <c r="Z85" s="104"/>
      <c r="AA85" s="104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4"/>
      <c r="AU85" s="104"/>
      <c r="AV85" s="110"/>
      <c r="AW85" s="110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10"/>
      <c r="BM85" s="110"/>
      <c r="BN85" s="104"/>
      <c r="BO85" s="104"/>
      <c r="BP85" s="104"/>
      <c r="BQ85" s="104"/>
      <c r="BR85" s="104"/>
      <c r="BS85" s="104"/>
      <c r="BT85" s="104"/>
      <c r="BU85" s="104"/>
      <c r="BV85" s="104"/>
      <c r="BW85" s="104"/>
      <c r="BX85" s="114" t="s">
        <v>102</v>
      </c>
      <c r="BY85" s="111">
        <v>74</v>
      </c>
      <c r="BZ85" s="112">
        <v>74</v>
      </c>
      <c r="CA85" s="112">
        <v>74</v>
      </c>
      <c r="CB85" s="94">
        <v>74</v>
      </c>
    </row>
    <row r="86" spans="1:80" ht="39" customHeight="1" x14ac:dyDescent="0.2">
      <c r="A86" s="176"/>
      <c r="B86" s="188"/>
      <c r="C86" s="189"/>
      <c r="D86" s="134" t="s">
        <v>117</v>
      </c>
      <c r="E86" s="167"/>
      <c r="F86" s="168"/>
      <c r="G86" s="169"/>
      <c r="H86" s="46"/>
      <c r="I86" s="46"/>
      <c r="J86" s="46"/>
      <c r="K86" s="46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4"/>
      <c r="Y86" s="104"/>
      <c r="Z86" s="104"/>
      <c r="AA86" s="104"/>
      <c r="AB86" s="105"/>
      <c r="AC86" s="105"/>
      <c r="AD86" s="105"/>
      <c r="AE86" s="105"/>
      <c r="AF86" s="105"/>
      <c r="AG86" s="105"/>
      <c r="AH86" s="105"/>
      <c r="AI86" s="105"/>
      <c r="AJ86" s="105"/>
      <c r="AK86" s="105"/>
      <c r="AL86" s="105"/>
      <c r="AM86" s="105"/>
      <c r="AN86" s="105"/>
      <c r="AO86" s="105"/>
      <c r="AP86" s="105"/>
      <c r="AQ86" s="105"/>
      <c r="AR86" s="105"/>
      <c r="AS86" s="105"/>
      <c r="AT86" s="104"/>
      <c r="AU86" s="104"/>
      <c r="AV86" s="110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10"/>
      <c r="BM86" s="104"/>
      <c r="BN86" s="104"/>
      <c r="BO86" s="104"/>
      <c r="BP86" s="104"/>
      <c r="BQ86" s="104"/>
      <c r="BR86" s="104"/>
      <c r="BS86" s="104"/>
      <c r="BT86" s="104"/>
      <c r="BU86" s="104"/>
      <c r="BV86" s="104"/>
      <c r="BW86" s="104"/>
      <c r="BX86" s="114" t="s">
        <v>103</v>
      </c>
      <c r="BY86" s="93">
        <v>74</v>
      </c>
      <c r="BZ86" s="93">
        <v>10</v>
      </c>
      <c r="CA86" s="93">
        <v>10</v>
      </c>
      <c r="CB86" s="93">
        <v>10</v>
      </c>
    </row>
    <row r="87" spans="1:80" ht="38.25" customHeight="1" x14ac:dyDescent="0.2">
      <c r="A87" s="176"/>
      <c r="B87" s="188"/>
      <c r="C87" s="189"/>
      <c r="D87" s="134" t="s">
        <v>113</v>
      </c>
      <c r="E87" s="167"/>
      <c r="F87" s="168"/>
      <c r="G87" s="169"/>
      <c r="H87" s="48"/>
      <c r="I87" s="48"/>
      <c r="J87" s="48"/>
      <c r="K87" s="48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4"/>
      <c r="Y87" s="104"/>
      <c r="Z87" s="104"/>
      <c r="AA87" s="104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4"/>
      <c r="AU87" s="107"/>
      <c r="AV87" s="106"/>
      <c r="AW87" s="107"/>
      <c r="AX87" s="107"/>
      <c r="AY87" s="107"/>
      <c r="AZ87" s="107"/>
      <c r="BA87" s="107"/>
      <c r="BB87" s="107"/>
      <c r="BC87" s="107"/>
      <c r="BD87" s="107"/>
      <c r="BE87" s="107"/>
      <c r="BF87" s="107"/>
      <c r="BG87" s="107"/>
      <c r="BH87" s="107"/>
      <c r="BI87" s="104"/>
      <c r="BJ87" s="107"/>
      <c r="BK87" s="107"/>
      <c r="BL87" s="106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14" t="s">
        <v>104</v>
      </c>
      <c r="BY87" s="93">
        <v>3</v>
      </c>
      <c r="BZ87" s="93">
        <v>3</v>
      </c>
      <c r="CA87" s="93">
        <v>2</v>
      </c>
      <c r="CB87" s="93">
        <v>4</v>
      </c>
    </row>
    <row r="88" spans="1:80" ht="40.5" customHeight="1" x14ac:dyDescent="0.2">
      <c r="A88" s="176"/>
      <c r="B88" s="188"/>
      <c r="C88" s="189"/>
      <c r="D88" s="134" t="s">
        <v>114</v>
      </c>
      <c r="E88" s="167"/>
      <c r="F88" s="168"/>
      <c r="G88" s="169"/>
      <c r="H88" s="48"/>
      <c r="I88" s="48"/>
      <c r="J88" s="48"/>
      <c r="K88" s="48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4"/>
      <c r="Y88" s="104"/>
      <c r="Z88" s="104"/>
      <c r="AA88" s="104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4"/>
      <c r="AU88" s="107"/>
      <c r="AV88" s="106"/>
      <c r="AW88" s="106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  <c r="BH88" s="107"/>
      <c r="BI88" s="104"/>
      <c r="BJ88" s="107"/>
      <c r="BK88" s="107"/>
      <c r="BL88" s="106"/>
      <c r="BM88" s="106"/>
      <c r="BN88" s="107"/>
      <c r="BO88" s="107"/>
      <c r="BP88" s="107"/>
      <c r="BQ88" s="107"/>
      <c r="BR88" s="107"/>
      <c r="BS88" s="107"/>
      <c r="BT88" s="107"/>
      <c r="BU88" s="107"/>
      <c r="BV88" s="107"/>
      <c r="BW88" s="107"/>
      <c r="BX88" s="135" t="s">
        <v>105</v>
      </c>
      <c r="BY88" s="93">
        <v>72</v>
      </c>
      <c r="BZ88" s="93"/>
      <c r="CA88" s="93">
        <v>72</v>
      </c>
      <c r="CB88" s="93"/>
    </row>
    <row r="89" spans="1:80" ht="78" customHeight="1" x14ac:dyDescent="0.2">
      <c r="A89" s="176"/>
      <c r="B89" s="188"/>
      <c r="C89" s="189"/>
      <c r="D89" s="134" t="s">
        <v>115</v>
      </c>
      <c r="E89" s="167"/>
      <c r="F89" s="168"/>
      <c r="G89" s="169"/>
      <c r="H89" s="48"/>
      <c r="I89" s="48"/>
      <c r="J89" s="48"/>
      <c r="K89" s="48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8"/>
      <c r="Y89" s="109"/>
      <c r="Z89" s="109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  <c r="AN89" s="108"/>
      <c r="AO89" s="108"/>
      <c r="AP89" s="108"/>
      <c r="AQ89" s="108"/>
      <c r="AR89" s="108"/>
      <c r="AS89" s="108"/>
      <c r="AT89" s="104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  <c r="BH89" s="107"/>
      <c r="BI89" s="104"/>
      <c r="BJ89" s="107"/>
      <c r="BK89" s="107"/>
      <c r="BL89" s="107"/>
      <c r="BM89" s="107"/>
      <c r="BN89" s="107"/>
      <c r="BO89" s="107"/>
      <c r="BP89" s="107"/>
      <c r="BQ89" s="107"/>
      <c r="BR89" s="107"/>
      <c r="BS89" s="107"/>
      <c r="BT89" s="107"/>
      <c r="BU89" s="107"/>
      <c r="BV89" s="107"/>
      <c r="BW89" s="107"/>
      <c r="BX89" s="135" t="s">
        <v>106</v>
      </c>
      <c r="BY89" s="93">
        <v>1</v>
      </c>
      <c r="BZ89" s="93">
        <v>1</v>
      </c>
      <c r="CA89" s="93">
        <v>1</v>
      </c>
      <c r="CB89" s="93">
        <v>1</v>
      </c>
    </row>
    <row r="90" spans="1:80" s="19" customFormat="1" ht="14.25" customHeight="1" x14ac:dyDescent="0.2">
      <c r="A90" s="15" t="s">
        <v>15</v>
      </c>
      <c r="B90" s="54" t="s">
        <v>12</v>
      </c>
      <c r="C90" s="166" t="s">
        <v>16</v>
      </c>
      <c r="D90" s="166"/>
      <c r="E90" s="166"/>
      <c r="F90" s="166"/>
      <c r="G90" s="166"/>
      <c r="H90" s="21">
        <f>SUM(H87:H89)</f>
        <v>0</v>
      </c>
      <c r="I90" s="21">
        <f>SUM(I87:I89)</f>
        <v>0</v>
      </c>
      <c r="J90" s="21">
        <f>SUM(J87:J89)</f>
        <v>0</v>
      </c>
      <c r="K90" s="21">
        <f>SUM(K87:K89)</f>
        <v>0</v>
      </c>
      <c r="L90" s="21"/>
      <c r="M90" s="21"/>
      <c r="N90" s="21"/>
      <c r="O90" s="21"/>
      <c r="P90" s="21">
        <f>SUM(P82:P89)</f>
        <v>60</v>
      </c>
      <c r="Q90" s="21">
        <f>SUM(Q82:Q89)</f>
        <v>1587.2</v>
      </c>
      <c r="R90" s="21"/>
      <c r="S90" s="21"/>
      <c r="T90" s="21"/>
      <c r="U90" s="21"/>
      <c r="V90" s="21"/>
      <c r="W90" s="21"/>
      <c r="X90" s="21">
        <f>SUM(X82:X89)</f>
        <v>1647.2</v>
      </c>
      <c r="Y90" s="21">
        <f>SUM(Y82:Y89)</f>
        <v>1647.2</v>
      </c>
      <c r="Z90" s="21">
        <f>SUM(Z82:Z89)</f>
        <v>1147.2</v>
      </c>
      <c r="AA90" s="21">
        <f>SUM(AA82:AA89)</f>
        <v>0</v>
      </c>
      <c r="AB90" s="21"/>
      <c r="AC90" s="21"/>
      <c r="AD90" s="21"/>
      <c r="AE90" s="21"/>
      <c r="AF90" s="21">
        <f>SUM(AF82:AF89)</f>
        <v>13</v>
      </c>
      <c r="AG90" s="21">
        <f>SUM(AG82:AG89)</f>
        <v>1605.2</v>
      </c>
      <c r="AH90" s="21"/>
      <c r="AI90" s="21"/>
      <c r="AJ90" s="21"/>
      <c r="AK90" s="21"/>
      <c r="AL90" s="21"/>
      <c r="AM90" s="21"/>
      <c r="AN90" s="21">
        <f>SUM(AN82:AN89)</f>
        <v>1618.2</v>
      </c>
      <c r="AO90" s="21">
        <f>SUM(AO82:AO89)</f>
        <v>1613</v>
      </c>
      <c r="AP90" s="21">
        <f>SUM(AP82:AP89)</f>
        <v>1147.2</v>
      </c>
      <c r="AQ90" s="21">
        <f>SUM(AQ82:AQ89)</f>
        <v>5.2</v>
      </c>
      <c r="AR90" s="21"/>
      <c r="AS90" s="21"/>
      <c r="AT90" s="21"/>
      <c r="AU90" s="21"/>
      <c r="AV90" s="21">
        <f>SUM(AV82:AV89)</f>
        <v>10</v>
      </c>
      <c r="AW90" s="21">
        <f>SUM(AW82:AW89)</f>
        <v>1789.8</v>
      </c>
      <c r="AX90" s="21"/>
      <c r="AY90" s="21"/>
      <c r="AZ90" s="21"/>
      <c r="BA90" s="21"/>
      <c r="BB90" s="21"/>
      <c r="BC90" s="21"/>
      <c r="BD90" s="21">
        <f>SUM(BD82:BD89)</f>
        <v>1799.8</v>
      </c>
      <c r="BE90" s="21">
        <f>SUM(BE82:BE89)</f>
        <v>1799.8</v>
      </c>
      <c r="BF90" s="21">
        <f>SUM(BF82:BF89)</f>
        <v>1247.0999999999999</v>
      </c>
      <c r="BG90" s="21">
        <f>SUM(BG82:BG89)</f>
        <v>0</v>
      </c>
      <c r="BH90" s="21"/>
      <c r="BI90" s="21"/>
      <c r="BJ90" s="21"/>
      <c r="BK90" s="21"/>
      <c r="BL90" s="21">
        <f>SUM(BL82:BL89)</f>
        <v>10</v>
      </c>
      <c r="BM90" s="21">
        <f>SUM(BM82:BM89)</f>
        <v>1789.8</v>
      </c>
      <c r="BN90" s="21"/>
      <c r="BO90" s="21"/>
      <c r="BP90" s="21"/>
      <c r="BQ90" s="21"/>
      <c r="BR90" s="21"/>
      <c r="BS90" s="21"/>
      <c r="BT90" s="21">
        <f>SUM(BT82:BT89)</f>
        <v>1789.8</v>
      </c>
      <c r="BU90" s="21">
        <f>SUM(BU82:BU89)</f>
        <v>1789.8</v>
      </c>
      <c r="BV90" s="21">
        <f>SUM(BV82:BV89)</f>
        <v>1247.0999999999999</v>
      </c>
      <c r="BW90" s="21">
        <f>SUM(BW82:BW89)</f>
        <v>0</v>
      </c>
      <c r="BX90" s="26"/>
      <c r="BY90" s="26"/>
      <c r="BZ90" s="26"/>
      <c r="CA90" s="26"/>
      <c r="CB90" s="26"/>
    </row>
    <row r="91" spans="1:80" s="19" customFormat="1" ht="20.85" customHeight="1" x14ac:dyDescent="0.2">
      <c r="A91" s="15" t="s">
        <v>15</v>
      </c>
      <c r="B91" s="185" t="s">
        <v>17</v>
      </c>
      <c r="C91" s="185"/>
      <c r="D91" s="185"/>
      <c r="E91" s="185"/>
      <c r="F91" s="185"/>
      <c r="G91" s="185"/>
      <c r="H91" s="23" t="e">
        <f>#REF!+#REF!+H90</f>
        <v>#REF!</v>
      </c>
      <c r="I91" s="23" t="e">
        <f>#REF!+#REF!+I90</f>
        <v>#REF!</v>
      </c>
      <c r="J91" s="23" t="e">
        <f>#REF!+#REF!+J90</f>
        <v>#REF!</v>
      </c>
      <c r="K91" s="23" t="e">
        <f>#REF!+#REF!+K90</f>
        <v>#REF!</v>
      </c>
      <c r="L91" s="23"/>
      <c r="M91" s="23"/>
      <c r="N91" s="23"/>
      <c r="O91" s="23"/>
      <c r="P91" s="23">
        <f>P90</f>
        <v>60</v>
      </c>
      <c r="Q91" s="23">
        <f>Q90</f>
        <v>1587.2</v>
      </c>
      <c r="R91" s="23"/>
      <c r="S91" s="23"/>
      <c r="T91" s="23"/>
      <c r="U91" s="23"/>
      <c r="V91" s="23"/>
      <c r="W91" s="23"/>
      <c r="X91" s="23">
        <f>X90</f>
        <v>1647.2</v>
      </c>
      <c r="Y91" s="23">
        <f>Y90</f>
        <v>1647.2</v>
      </c>
      <c r="Z91" s="23">
        <f>Z90</f>
        <v>1147.2</v>
      </c>
      <c r="AA91" s="23">
        <f>AA90</f>
        <v>0</v>
      </c>
      <c r="AB91" s="23"/>
      <c r="AC91" s="23"/>
      <c r="AD91" s="23"/>
      <c r="AE91" s="23"/>
      <c r="AF91" s="23">
        <f>AF90</f>
        <v>13</v>
      </c>
      <c r="AG91" s="23">
        <f>AG90</f>
        <v>1605.2</v>
      </c>
      <c r="AH91" s="23"/>
      <c r="AI91" s="23"/>
      <c r="AJ91" s="23"/>
      <c r="AK91" s="23"/>
      <c r="AL91" s="23"/>
      <c r="AM91" s="23"/>
      <c r="AN91" s="23">
        <f>AN90</f>
        <v>1618.2</v>
      </c>
      <c r="AO91" s="23">
        <f>AO90</f>
        <v>1613</v>
      </c>
      <c r="AP91" s="23">
        <f>AP90</f>
        <v>1147.2</v>
      </c>
      <c r="AQ91" s="23">
        <f>AQ90</f>
        <v>5.2</v>
      </c>
      <c r="AR91" s="23"/>
      <c r="AS91" s="23"/>
      <c r="AT91" s="23"/>
      <c r="AU91" s="23"/>
      <c r="AV91" s="23">
        <f>AV90</f>
        <v>10</v>
      </c>
      <c r="AW91" s="23">
        <f>AW90</f>
        <v>1789.8</v>
      </c>
      <c r="AX91" s="23"/>
      <c r="AY91" s="23"/>
      <c r="AZ91" s="23"/>
      <c r="BA91" s="23"/>
      <c r="BB91" s="23"/>
      <c r="BC91" s="23"/>
      <c r="BD91" s="23">
        <f>BD90</f>
        <v>1799.8</v>
      </c>
      <c r="BE91" s="23">
        <f>BE90</f>
        <v>1799.8</v>
      </c>
      <c r="BF91" s="23">
        <f>BF90</f>
        <v>1247.0999999999999</v>
      </c>
      <c r="BG91" s="23">
        <f>BG90</f>
        <v>0</v>
      </c>
      <c r="BH91" s="23"/>
      <c r="BI91" s="23"/>
      <c r="BJ91" s="23"/>
      <c r="BK91" s="23"/>
      <c r="BL91" s="23">
        <f t="shared" ref="BL91:BW91" si="0">BL90</f>
        <v>10</v>
      </c>
      <c r="BM91" s="23">
        <f t="shared" si="0"/>
        <v>1789.8</v>
      </c>
      <c r="BN91" s="23"/>
      <c r="BO91" s="23"/>
      <c r="BP91" s="23"/>
      <c r="BQ91" s="23"/>
      <c r="BR91" s="23"/>
      <c r="BS91" s="23"/>
      <c r="BT91" s="23">
        <f t="shared" si="0"/>
        <v>1789.8</v>
      </c>
      <c r="BU91" s="23">
        <f t="shared" si="0"/>
        <v>1789.8</v>
      </c>
      <c r="BV91" s="23">
        <f t="shared" si="0"/>
        <v>1247.0999999999999</v>
      </c>
      <c r="BW91" s="23">
        <f t="shared" si="0"/>
        <v>0</v>
      </c>
      <c r="BX91" s="24"/>
      <c r="BY91" s="24"/>
      <c r="BZ91" s="24"/>
      <c r="CA91" s="24"/>
      <c r="CB91" s="24"/>
    </row>
    <row r="92" spans="1:80" s="19" customFormat="1" ht="17.850000000000001" customHeight="1" x14ac:dyDescent="0.2">
      <c r="A92" s="27" t="s">
        <v>13</v>
      </c>
      <c r="B92" s="196" t="s">
        <v>18</v>
      </c>
      <c r="C92" s="196"/>
      <c r="D92" s="196"/>
      <c r="E92" s="196"/>
      <c r="F92" s="196"/>
      <c r="G92" s="196"/>
      <c r="H92" s="28" t="e">
        <f>H66+H79+H91</f>
        <v>#REF!</v>
      </c>
      <c r="I92" s="28" t="e">
        <f>I66+I79+I91</f>
        <v>#REF!</v>
      </c>
      <c r="J92" s="28" t="e">
        <f>J66+J79+J91</f>
        <v>#REF!</v>
      </c>
      <c r="K92" s="28" t="e">
        <f>K66+K79+K91</f>
        <v>#REF!</v>
      </c>
      <c r="L92" s="28">
        <f>L66+L73+L79+L91</f>
        <v>47.2</v>
      </c>
      <c r="M92" s="28"/>
      <c r="N92" s="28">
        <f>N66+N73+N79+N91</f>
        <v>100</v>
      </c>
      <c r="O92" s="28"/>
      <c r="P92" s="28">
        <f>P66+P73+P79+P91</f>
        <v>5778.7000000000007</v>
      </c>
      <c r="Q92" s="28">
        <f>Q66+Q73+Q79+Q91</f>
        <v>3559.8</v>
      </c>
      <c r="R92" s="28"/>
      <c r="S92" s="28"/>
      <c r="T92" s="28"/>
      <c r="U92" s="28"/>
      <c r="V92" s="28"/>
      <c r="W92" s="28"/>
      <c r="X92" s="28">
        <f>X66+X73+X79+X91</f>
        <v>9438.5</v>
      </c>
      <c r="Y92" s="28">
        <f>Y66+Y73+Y79+Y91</f>
        <v>8596.1</v>
      </c>
      <c r="Z92" s="28">
        <f>Z66+Z73+Z79+Z91</f>
        <v>4142.4000000000005</v>
      </c>
      <c r="AA92" s="28">
        <f>AA66+AA73+AA79+AA91</f>
        <v>842.4</v>
      </c>
      <c r="AB92" s="28">
        <f>AB66+AB73+AB79+AB91</f>
        <v>49</v>
      </c>
      <c r="AC92" s="28"/>
      <c r="AD92" s="28">
        <f>AD66+AD73+AD79+AD91</f>
        <v>320</v>
      </c>
      <c r="AE92" s="28"/>
      <c r="AF92" s="28">
        <f>AF66+AF73+AF79+AF91</f>
        <v>9401.6</v>
      </c>
      <c r="AG92" s="28">
        <f>AG66+AG73+AG79+AG91</f>
        <v>1947.2</v>
      </c>
      <c r="AH92" s="28"/>
      <c r="AI92" s="28"/>
      <c r="AJ92" s="28"/>
      <c r="AK92" s="28"/>
      <c r="AL92" s="28"/>
      <c r="AM92" s="28"/>
      <c r="AN92" s="28">
        <f>AN66+AN73+AN79+AN91</f>
        <v>11668.800000000001</v>
      </c>
      <c r="AO92" s="28">
        <f>AO66+AO73+AO79+AO91</f>
        <v>8826.1</v>
      </c>
      <c r="AP92" s="28">
        <f>AP66+AP73+AP79+AP91</f>
        <v>4494.7</v>
      </c>
      <c r="AQ92" s="28">
        <f>AQ66+AQ73+AQ79+AQ91</f>
        <v>2842.7</v>
      </c>
      <c r="AR92" s="28">
        <f>AR66+AR73+AR79+AR91</f>
        <v>51.1</v>
      </c>
      <c r="AS92" s="28"/>
      <c r="AT92" s="28">
        <f>AT66+AT73+AT79+AT91</f>
        <v>100</v>
      </c>
      <c r="AU92" s="28"/>
      <c r="AV92" s="28">
        <f>AV66+AV73+AV79+AV91</f>
        <v>7284.6</v>
      </c>
      <c r="AW92" s="28">
        <f>AW66+AW73+AW79+AW91</f>
        <v>4069</v>
      </c>
      <c r="AX92" s="28"/>
      <c r="AY92" s="28"/>
      <c r="AZ92" s="28"/>
      <c r="BA92" s="28"/>
      <c r="BB92" s="28"/>
      <c r="BC92" s="28"/>
      <c r="BD92" s="28">
        <f>BD66+BD73+BD79+BD91</f>
        <v>11453.599999999999</v>
      </c>
      <c r="BE92" s="28">
        <f>BE66+BE73+BE79+BE91</f>
        <v>11293.599999999999</v>
      </c>
      <c r="BF92" s="28">
        <f>BF66+BF73+BF79+BF91</f>
        <v>4707.7</v>
      </c>
      <c r="BG92" s="28">
        <f>BG66+BG73+BG79+BG91</f>
        <v>160</v>
      </c>
      <c r="BH92" s="28"/>
      <c r="BI92" s="28"/>
      <c r="BJ92" s="28">
        <f>BJ66+BJ73+BJ79+BJ91</f>
        <v>100</v>
      </c>
      <c r="BK92" s="28"/>
      <c r="BL92" s="28">
        <f>BL66+BL73+BL79+BL91</f>
        <v>7359.9</v>
      </c>
      <c r="BM92" s="28">
        <f>BM66+BM73+BM79+BM91</f>
        <v>4050.7</v>
      </c>
      <c r="BN92" s="28"/>
      <c r="BO92" s="28"/>
      <c r="BP92" s="28"/>
      <c r="BQ92" s="28"/>
      <c r="BR92" s="28"/>
      <c r="BS92" s="28"/>
      <c r="BT92" s="28">
        <f>BT66+BT73+BT79+BT91</f>
        <v>11500.599999999999</v>
      </c>
      <c r="BU92" s="28">
        <f>BU66+BU73+BU79+BU91</f>
        <v>9072.5</v>
      </c>
      <c r="BV92" s="28">
        <f>BV66+BV73+BV79+BV91</f>
        <v>4718.2999999999993</v>
      </c>
      <c r="BW92" s="28">
        <f>BW66+BW73+BW79+BW91</f>
        <v>2428.1</v>
      </c>
      <c r="BX92" s="29"/>
      <c r="BY92" s="29"/>
      <c r="BZ92" s="29"/>
      <c r="CA92" s="29"/>
      <c r="CB92" s="29"/>
    </row>
    <row r="93" spans="1:80" s="19" customFormat="1" x14ac:dyDescent="0.2">
      <c r="A93" s="30"/>
      <c r="B93" s="30"/>
      <c r="C93" s="30"/>
      <c r="D93" s="30"/>
      <c r="E93" s="30"/>
      <c r="F93" s="31"/>
      <c r="G93" s="79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2"/>
      <c r="AC93" s="32"/>
      <c r="AD93" s="32"/>
      <c r="AE93" s="32"/>
      <c r="AG93" s="33"/>
      <c r="AR93" s="32"/>
      <c r="AS93" s="32"/>
      <c r="AT93" s="32"/>
      <c r="AU93" s="32"/>
      <c r="AW93" s="33"/>
      <c r="BH93" s="32"/>
      <c r="BI93" s="32"/>
      <c r="BJ93" s="32"/>
      <c r="BK93" s="32"/>
      <c r="BM93" s="33"/>
    </row>
    <row r="94" spans="1:80" s="19" customFormat="1" x14ac:dyDescent="0.2">
      <c r="A94" s="30"/>
      <c r="B94" s="30"/>
      <c r="C94" s="30"/>
      <c r="D94" s="34"/>
      <c r="E94" s="35"/>
      <c r="F94" s="36"/>
      <c r="G94" s="80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2"/>
      <c r="AC94" s="32"/>
      <c r="AD94" s="32"/>
      <c r="AE94" s="32"/>
      <c r="AR94" s="32"/>
      <c r="AS94" s="32"/>
      <c r="AT94" s="32"/>
      <c r="AU94" s="32"/>
      <c r="BH94" s="32"/>
      <c r="BI94" s="32"/>
      <c r="BJ94" s="32"/>
      <c r="BK94" s="32"/>
    </row>
    <row r="95" spans="1:80" s="19" customFormat="1" ht="14.25" x14ac:dyDescent="0.2">
      <c r="A95" s="30"/>
      <c r="B95" s="30"/>
      <c r="C95" s="30"/>
      <c r="D95" s="30"/>
      <c r="E95" s="30"/>
      <c r="F95" s="38"/>
      <c r="G95" s="81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R95" s="30"/>
      <c r="AS95" s="30"/>
      <c r="AT95" s="30"/>
      <c r="AU95" s="30"/>
      <c r="BH95" s="30"/>
      <c r="BI95" s="30"/>
      <c r="BJ95" s="30"/>
      <c r="BK95" s="30"/>
    </row>
    <row r="96" spans="1:80" s="19" customFormat="1" ht="12" x14ac:dyDescent="0.2">
      <c r="A96" s="30"/>
      <c r="B96" s="30"/>
      <c r="C96" s="30"/>
      <c r="D96" s="30"/>
      <c r="E96" s="30"/>
      <c r="F96" s="39"/>
      <c r="G96" s="81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R96" s="30"/>
      <c r="AS96" s="30"/>
      <c r="AT96" s="30"/>
      <c r="AU96" s="30"/>
      <c r="BH96" s="30"/>
      <c r="BI96" s="30"/>
      <c r="BJ96" s="30"/>
      <c r="BK96" s="30"/>
    </row>
    <row r="97" spans="6:7" ht="12" x14ac:dyDescent="0.2">
      <c r="F97" s="4"/>
      <c r="G97" s="82"/>
    </row>
    <row r="98" spans="6:7" ht="12" x14ac:dyDescent="0.2">
      <c r="F98" s="4"/>
      <c r="G98" s="82"/>
    </row>
    <row r="99" spans="6:7" ht="12" x14ac:dyDescent="0.2">
      <c r="F99" s="4"/>
      <c r="G99" s="83"/>
    </row>
    <row r="100" spans="6:7" ht="12" x14ac:dyDescent="0.2">
      <c r="F100" s="4"/>
      <c r="G100" s="82"/>
    </row>
    <row r="103" spans="6:7" x14ac:dyDescent="0.2">
      <c r="F103" s="5"/>
    </row>
    <row r="104" spans="6:7" x14ac:dyDescent="0.2">
      <c r="F104" s="5"/>
    </row>
  </sheetData>
  <sheetProtection selectLockedCells="1" selectUnlockedCells="1"/>
  <mergeCells count="136">
    <mergeCell ref="BZ3:CB3"/>
    <mergeCell ref="BZ5:CB5"/>
    <mergeCell ref="BX15:BX17"/>
    <mergeCell ref="BY15:BY17"/>
    <mergeCell ref="BZ15:BZ17"/>
    <mergeCell ref="CA15:CA16"/>
    <mergeCell ref="CB15:CB16"/>
    <mergeCell ref="D69:D71"/>
    <mergeCell ref="G35:G48"/>
    <mergeCell ref="E18:E19"/>
    <mergeCell ref="F18:F19"/>
    <mergeCell ref="G18:G19"/>
    <mergeCell ref="A69:A71"/>
    <mergeCell ref="B69:B71"/>
    <mergeCell ref="C69:C71"/>
    <mergeCell ref="C59:AQ59"/>
    <mergeCell ref="B52:B53"/>
    <mergeCell ref="E69:E71"/>
    <mergeCell ref="F69:F71"/>
    <mergeCell ref="G69:G71"/>
    <mergeCell ref="C63:BW63"/>
    <mergeCell ref="B66:G66"/>
    <mergeCell ref="A20:A25"/>
    <mergeCell ref="G52:G53"/>
    <mergeCell ref="E35:E48"/>
    <mergeCell ref="E52:E53"/>
    <mergeCell ref="F52:F53"/>
    <mergeCell ref="D20:D25"/>
    <mergeCell ref="A35:A48"/>
    <mergeCell ref="D35:D48"/>
    <mergeCell ref="A52:A53"/>
    <mergeCell ref="BX7:CB7"/>
    <mergeCell ref="BY8:CB8"/>
    <mergeCell ref="C18:C19"/>
    <mergeCell ref="D18:D19"/>
    <mergeCell ref="BH7:BW7"/>
    <mergeCell ref="BH8:BS8"/>
    <mergeCell ref="BT8:BW8"/>
    <mergeCell ref="P9:S9"/>
    <mergeCell ref="AF9:AI9"/>
    <mergeCell ref="AV9:AY9"/>
    <mergeCell ref="BW9:BW10"/>
    <mergeCell ref="BP9:BP10"/>
    <mergeCell ref="BL9:BO9"/>
    <mergeCell ref="BQ9:BS9"/>
    <mergeCell ref="BU9:BV9"/>
    <mergeCell ref="C62:G62"/>
    <mergeCell ref="F35:F48"/>
    <mergeCell ref="U9:W9"/>
    <mergeCell ref="C65:G65"/>
    <mergeCell ref="C52:C53"/>
    <mergeCell ref="C58:G58"/>
    <mergeCell ref="C55:G55"/>
    <mergeCell ref="D52:D53"/>
    <mergeCell ref="K9:K10"/>
    <mergeCell ref="E20:E25"/>
    <mergeCell ref="A18:A19"/>
    <mergeCell ref="A7:A10"/>
    <mergeCell ref="C56:AQ56"/>
    <mergeCell ref="C68:BW68"/>
    <mergeCell ref="AO9:AP9"/>
    <mergeCell ref="AQ9:AQ10"/>
    <mergeCell ref="AJ9:AJ10"/>
    <mergeCell ref="AK9:AM9"/>
    <mergeCell ref="BA9:BC9"/>
    <mergeCell ref="F20:F25"/>
    <mergeCell ref="B91:G91"/>
    <mergeCell ref="B92:G92"/>
    <mergeCell ref="C30:G30"/>
    <mergeCell ref="D7:D10"/>
    <mergeCell ref="B18:B19"/>
    <mergeCell ref="C35:C48"/>
    <mergeCell ref="B35:B48"/>
    <mergeCell ref="C14:CA14"/>
    <mergeCell ref="C20:C25"/>
    <mergeCell ref="BT9:BT10"/>
    <mergeCell ref="BH9:BK9"/>
    <mergeCell ref="H8:K8"/>
    <mergeCell ref="AN8:AQ8"/>
    <mergeCell ref="BD8:BG8"/>
    <mergeCell ref="AR9:AU9"/>
    <mergeCell ref="H9:H10"/>
    <mergeCell ref="BD9:BD10"/>
    <mergeCell ref="BG9:BG10"/>
    <mergeCell ref="BE9:BF9"/>
    <mergeCell ref="X8:AA8"/>
    <mergeCell ref="AR7:BG7"/>
    <mergeCell ref="AR8:BC8"/>
    <mergeCell ref="I9:J9"/>
    <mergeCell ref="AB8:AM8"/>
    <mergeCell ref="C7:C10"/>
    <mergeCell ref="G7:G10"/>
    <mergeCell ref="AZ9:AZ10"/>
    <mergeCell ref="AB7:AQ7"/>
    <mergeCell ref="L8:W8"/>
    <mergeCell ref="T9:T10"/>
    <mergeCell ref="X9:X10"/>
    <mergeCell ref="L7:AA7"/>
    <mergeCell ref="CB82:CB83"/>
    <mergeCell ref="B12:AB12"/>
    <mergeCell ref="B13:CA13"/>
    <mergeCell ref="C81:BW81"/>
    <mergeCell ref="B73:G73"/>
    <mergeCell ref="B7:B10"/>
    <mergeCell ref="E7:E10"/>
    <mergeCell ref="F7:F10"/>
    <mergeCell ref="C90:G90"/>
    <mergeCell ref="C31:CA31"/>
    <mergeCell ref="G20:G25"/>
    <mergeCell ref="CA82:CA83"/>
    <mergeCell ref="B20:B25"/>
    <mergeCell ref="B79:G79"/>
    <mergeCell ref="B74:AQ74"/>
    <mergeCell ref="B67:BW67"/>
    <mergeCell ref="B82:B89"/>
    <mergeCell ref="C82:C89"/>
    <mergeCell ref="A1:CA1"/>
    <mergeCell ref="A2:CA2"/>
    <mergeCell ref="AB9:AE9"/>
    <mergeCell ref="BX8:BX9"/>
    <mergeCell ref="AA9:AA10"/>
    <mergeCell ref="A82:A89"/>
    <mergeCell ref="Y9:Z9"/>
    <mergeCell ref="A11:BW11"/>
    <mergeCell ref="L9:O9"/>
    <mergeCell ref="AN9:AN10"/>
    <mergeCell ref="BZ82:BZ83"/>
    <mergeCell ref="B80:AB80"/>
    <mergeCell ref="C75:AQ75"/>
    <mergeCell ref="C78:G78"/>
    <mergeCell ref="C72:H72"/>
    <mergeCell ref="E82:E89"/>
    <mergeCell ref="F82:F89"/>
    <mergeCell ref="G82:G89"/>
    <mergeCell ref="BX82:BX83"/>
    <mergeCell ref="BY82:BY83"/>
  </mergeCells>
  <phoneticPr fontId="11" type="noConversion"/>
  <pageMargins left="1.2204724409448819" right="0.43307086614173229" top="0.74803149606299213" bottom="0.74803149606299213" header="0.51181102362204722" footer="0.51181102362204722"/>
  <pageSetup paperSize="8" scale="4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2 lentele</vt:lpstr>
      <vt:lpstr>'2 lentele'!OLE_LINK1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d.kaveckaite</dc:creator>
  <cp:lastModifiedBy>d.kaveckaite</cp:lastModifiedBy>
  <cp:lastPrinted>2014-12-05T06:13:33Z</cp:lastPrinted>
  <dcterms:created xsi:type="dcterms:W3CDTF">2012-09-04T10:49:59Z</dcterms:created>
  <dcterms:modified xsi:type="dcterms:W3CDTF">2015-01-08T09:13:42Z</dcterms:modified>
</cp:coreProperties>
</file>