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2016-2018 metų svp pakeitimas\"/>
    </mc:Choice>
  </mc:AlternateContent>
  <bookViews>
    <workbookView xWindow="0" yWindow="0" windowWidth="21570" windowHeight="6420" tabRatio="240"/>
  </bookViews>
  <sheets>
    <sheet name="1 lentele tūkst.Eur" sheetId="2" r:id="rId1"/>
    <sheet name="Lapas1" sheetId="3" r:id="rId2"/>
  </sheets>
  <definedNames>
    <definedName name="_xlnm.Print_Area" localSheetId="0">'1 lentele tūkst.Eur'!$A$2:$CE$17</definedName>
    <definedName name="_xlnm.Print_Titles" localSheetId="0">'1 lentele tūkst.Eur'!$9:$11</definedName>
  </definedNames>
  <calcPr calcId="152511"/>
</workbook>
</file>

<file path=xl/calcChain.xml><?xml version="1.0" encoding="utf-8"?>
<calcChain xmlns="http://schemas.openxmlformats.org/spreadsheetml/2006/main">
  <c r="M163" i="2" l="1"/>
  <c r="Q163" i="2"/>
  <c r="X163" i="2"/>
  <c r="Y163" i="2"/>
  <c r="AD163" i="2"/>
  <c r="AE163" i="2"/>
  <c r="AE164" i="2" s="1"/>
  <c r="AH163" i="2"/>
  <c r="AO163" i="2"/>
  <c r="AP163" i="2"/>
  <c r="AP164" i="2" s="1"/>
  <c r="AU163" i="2"/>
  <c r="AY163" i="2"/>
  <c r="BF163" i="2"/>
  <c r="BL163" i="2"/>
  <c r="BP163" i="2"/>
  <c r="BU163" i="2"/>
  <c r="BU164" i="2" s="1"/>
  <c r="BW163" i="2"/>
  <c r="BW164" i="2" s="1"/>
  <c r="BX163" i="2"/>
  <c r="M164" i="2"/>
  <c r="Q164" i="2"/>
  <c r="V164" i="2"/>
  <c r="X164" i="2"/>
  <c r="Y164" i="2"/>
  <c r="AD164" i="2"/>
  <c r="AH164" i="2"/>
  <c r="AO164" i="2"/>
  <c r="AU164" i="2"/>
  <c r="AY164" i="2"/>
  <c r="AY173" i="2" s="1"/>
  <c r="BF164" i="2"/>
  <c r="BL164" i="2"/>
  <c r="BP164" i="2"/>
  <c r="BX164" i="2"/>
  <c r="AW117" i="2"/>
  <c r="AW173" i="2" s="1"/>
  <c r="BN117" i="2"/>
  <c r="BN173" i="2" s="1"/>
  <c r="AD116" i="2"/>
  <c r="AM116" i="2"/>
  <c r="AN116" i="2"/>
  <c r="AO116" i="2"/>
  <c r="AP116" i="2"/>
  <c r="AU116" i="2"/>
  <c r="BD116" i="2"/>
  <c r="BE116" i="2"/>
  <c r="BF116" i="2"/>
  <c r="BG116" i="2"/>
  <c r="BL116" i="2"/>
  <c r="BU116" i="2"/>
  <c r="BV116" i="2"/>
  <c r="BW116" i="2"/>
  <c r="BX116" i="2"/>
  <c r="AM156" i="2"/>
  <c r="AN156" i="2" s="1"/>
  <c r="AM149" i="2"/>
  <c r="AM163" i="2" s="1"/>
  <c r="AM164" i="2" s="1"/>
  <c r="AM29" i="2"/>
  <c r="AN29" i="2" s="1"/>
  <c r="AN55" i="2"/>
  <c r="AM55" i="2"/>
  <c r="AN120" i="2"/>
  <c r="AM120" i="2"/>
  <c r="AM121" i="2"/>
  <c r="M69" i="2"/>
  <c r="N69" i="2"/>
  <c r="O69" i="2"/>
  <c r="O117" i="2" s="1"/>
  <c r="O173" i="2" s="1"/>
  <c r="X69" i="2"/>
  <c r="Y69" i="2"/>
  <c r="AD69" i="2"/>
  <c r="AE69" i="2"/>
  <c r="AF69" i="2"/>
  <c r="AF117" i="2" s="1"/>
  <c r="AF173" i="2" s="1"/>
  <c r="AN69" i="2"/>
  <c r="AO69" i="2"/>
  <c r="AP69" i="2"/>
  <c r="AU69" i="2"/>
  <c r="AV69" i="2"/>
  <c r="AW69" i="2"/>
  <c r="BD69" i="2"/>
  <c r="BE69" i="2"/>
  <c r="BF69" i="2"/>
  <c r="BG69" i="2"/>
  <c r="BL69" i="2"/>
  <c r="BM69" i="2"/>
  <c r="BN69" i="2"/>
  <c r="BU69" i="2"/>
  <c r="BV69" i="2"/>
  <c r="BW69" i="2"/>
  <c r="BX69" i="2"/>
  <c r="M27" i="2"/>
  <c r="V27" i="2"/>
  <c r="W27" i="2"/>
  <c r="X27" i="2"/>
  <c r="Y27" i="2"/>
  <c r="Z27" i="2"/>
  <c r="AD27" i="2"/>
  <c r="AM27" i="2"/>
  <c r="AN27" i="2"/>
  <c r="AO27" i="2"/>
  <c r="AP27" i="2"/>
  <c r="AQ27" i="2"/>
  <c r="AU27" i="2"/>
  <c r="BD27" i="2"/>
  <c r="BD117" i="2" s="1"/>
  <c r="BE27" i="2"/>
  <c r="BF27" i="2"/>
  <c r="BG27" i="2"/>
  <c r="BH27" i="2"/>
  <c r="BH117" i="2" s="1"/>
  <c r="BH173" i="2" s="1"/>
  <c r="BL27" i="2"/>
  <c r="BU27" i="2"/>
  <c r="BV27" i="2"/>
  <c r="BW27" i="2"/>
  <c r="BX27" i="2"/>
  <c r="I27" i="2"/>
  <c r="M20" i="2"/>
  <c r="V20" i="2"/>
  <c r="X20" i="2"/>
  <c r="Y20" i="2"/>
  <c r="Z20" i="2"/>
  <c r="Z117" i="2" s="1"/>
  <c r="Z173" i="2" s="1"/>
  <c r="AD20" i="2"/>
  <c r="AO20" i="2"/>
  <c r="AP20" i="2"/>
  <c r="AP117" i="2" s="1"/>
  <c r="AQ20" i="2"/>
  <c r="AU20" i="2"/>
  <c r="BD20" i="2"/>
  <c r="BE20" i="2"/>
  <c r="BE117" i="2" s="1"/>
  <c r="BF20" i="2"/>
  <c r="BG20" i="2"/>
  <c r="BH20" i="2"/>
  <c r="BL20" i="2"/>
  <c r="BU20" i="2"/>
  <c r="BV20" i="2"/>
  <c r="BW20" i="2"/>
  <c r="BX20" i="2"/>
  <c r="I20" i="2"/>
  <c r="N172" i="2"/>
  <c r="V172" i="2"/>
  <c r="AH172" i="2"/>
  <c r="AP172" i="2"/>
  <c r="AY172" i="2"/>
  <c r="BG172" i="2"/>
  <c r="BV172" i="2"/>
  <c r="N171" i="2"/>
  <c r="Q171" i="2"/>
  <c r="Q172" i="2" s="1"/>
  <c r="Q173" i="2" s="1"/>
  <c r="R171" i="2"/>
  <c r="R172" i="2" s="1"/>
  <c r="R173" i="2" s="1"/>
  <c r="V171" i="2"/>
  <c r="X171" i="2"/>
  <c r="X172" i="2" s="1"/>
  <c r="Y171" i="2"/>
  <c r="Y172" i="2" s="1"/>
  <c r="AE171" i="2"/>
  <c r="AE172" i="2" s="1"/>
  <c r="AH171" i="2"/>
  <c r="AO171" i="2"/>
  <c r="AO172" i="2"/>
  <c r="AP171" i="2"/>
  <c r="AV171" i="2"/>
  <c r="AV172" i="2" s="1"/>
  <c r="AY171" i="2"/>
  <c r="BF171" i="2"/>
  <c r="BF172" i="2" s="1"/>
  <c r="BG171" i="2"/>
  <c r="BM171" i="2"/>
  <c r="BM172" i="2" s="1"/>
  <c r="BP171" i="2"/>
  <c r="BP172" i="2" s="1"/>
  <c r="BU171" i="2"/>
  <c r="BU172" i="2" s="1"/>
  <c r="BW171" i="2"/>
  <c r="BW172" i="2" s="1"/>
  <c r="BX171" i="2"/>
  <c r="BX172" i="2" s="1"/>
  <c r="BU167" i="2"/>
  <c r="BV167" i="2" s="1"/>
  <c r="BV171" i="2" s="1"/>
  <c r="BD167" i="2"/>
  <c r="BD171" i="2" s="1"/>
  <c r="BD172" i="2" s="1"/>
  <c r="BE167" i="2"/>
  <c r="BE171" i="2" s="1"/>
  <c r="BE172" i="2" s="1"/>
  <c r="AM167" i="2"/>
  <c r="AN167" i="2" s="1"/>
  <c r="AN171" i="2" s="1"/>
  <c r="AN172" i="2" s="1"/>
  <c r="W167" i="2"/>
  <c r="W171" i="2" s="1"/>
  <c r="W172" i="2" s="1"/>
  <c r="V167" i="2"/>
  <c r="BU156" i="2"/>
  <c r="BV156" i="2"/>
  <c r="BD156" i="2"/>
  <c r="BE156" i="2" s="1"/>
  <c r="V156" i="2"/>
  <c r="W156" i="2"/>
  <c r="BV149" i="2"/>
  <c r="BV163" i="2" s="1"/>
  <c r="BV164" i="2" s="1"/>
  <c r="BU149" i="2"/>
  <c r="BD149" i="2"/>
  <c r="V149" i="2"/>
  <c r="V163" i="2" s="1"/>
  <c r="W143" i="2"/>
  <c r="V143" i="2"/>
  <c r="V145" i="2"/>
  <c r="V146" i="2"/>
  <c r="V138" i="2"/>
  <c r="W138" i="2"/>
  <c r="W139" i="2"/>
  <c r="AM135" i="2"/>
  <c r="AM136" i="2" s="1"/>
  <c r="Y135" i="2"/>
  <c r="Y136" i="2" s="1"/>
  <c r="V135" i="2"/>
  <c r="V136" i="2"/>
  <c r="W129" i="2"/>
  <c r="W130" i="2"/>
  <c r="V129" i="2"/>
  <c r="V130" i="2"/>
  <c r="BU123" i="2"/>
  <c r="BV123" i="2"/>
  <c r="BV124" i="2" s="1"/>
  <c r="BV140" i="2" s="1"/>
  <c r="BD123" i="2"/>
  <c r="BE123" i="2" s="1"/>
  <c r="AM123" i="2"/>
  <c r="AN123" i="2"/>
  <c r="AN124" i="2" s="1"/>
  <c r="AN140" i="2" s="1"/>
  <c r="V123" i="2"/>
  <c r="BD120" i="2"/>
  <c r="BD121" i="2"/>
  <c r="V120" i="2"/>
  <c r="M107" i="2"/>
  <c r="Y107" i="2"/>
  <c r="AD107" i="2"/>
  <c r="AO107" i="2"/>
  <c r="AP107" i="2"/>
  <c r="AP109" i="2" s="1"/>
  <c r="AU107" i="2"/>
  <c r="BF107" i="2"/>
  <c r="BF109" i="2" s="1"/>
  <c r="BG107" i="2"/>
  <c r="BL107" i="2"/>
  <c r="BL109" i="2" s="1"/>
  <c r="BW107" i="2"/>
  <c r="BX107" i="2"/>
  <c r="BV108" i="2"/>
  <c r="BV107" i="2"/>
  <c r="BU108" i="2"/>
  <c r="BU107" i="2"/>
  <c r="BE108" i="2"/>
  <c r="BE107" i="2"/>
  <c r="BD108" i="2"/>
  <c r="BD107" i="2"/>
  <c r="AN108" i="2"/>
  <c r="AN107" i="2"/>
  <c r="AM108" i="2"/>
  <c r="AM107" i="2"/>
  <c r="X108" i="2"/>
  <c r="X107" i="2" s="1"/>
  <c r="W108" i="2"/>
  <c r="W107" i="2"/>
  <c r="V108" i="2"/>
  <c r="V107" i="2" s="1"/>
  <c r="M104" i="2"/>
  <c r="M109" i="2"/>
  <c r="X104" i="2"/>
  <c r="X109" i="2" s="1"/>
  <c r="Y104" i="2"/>
  <c r="Y109" i="2" s="1"/>
  <c r="AD104" i="2"/>
  <c r="AO104" i="2"/>
  <c r="AP104" i="2"/>
  <c r="AU104" i="2"/>
  <c r="AU109" i="2" s="1"/>
  <c r="BF104" i="2"/>
  <c r="BG104" i="2"/>
  <c r="BL104" i="2"/>
  <c r="BW104" i="2"/>
  <c r="BW109" i="2" s="1"/>
  <c r="BX104" i="2"/>
  <c r="W106" i="2"/>
  <c r="W104" i="2" s="1"/>
  <c r="W109" i="2" s="1"/>
  <c r="V106" i="2"/>
  <c r="BV105" i="2"/>
  <c r="BV104" i="2" s="1"/>
  <c r="BU105" i="2"/>
  <c r="BU104" i="2"/>
  <c r="BU109" i="2" s="1"/>
  <c r="BE105" i="2"/>
  <c r="BE104" i="2" s="1"/>
  <c r="BD105" i="2"/>
  <c r="BD104" i="2"/>
  <c r="BD109" i="2"/>
  <c r="AN105" i="2"/>
  <c r="AN104" i="2"/>
  <c r="AN109" i="2" s="1"/>
  <c r="AM105" i="2"/>
  <c r="AM104" i="2"/>
  <c r="AM109" i="2" s="1"/>
  <c r="W105" i="2"/>
  <c r="V105" i="2"/>
  <c r="V104" i="2"/>
  <c r="V109" i="2" s="1"/>
  <c r="BX145" i="2"/>
  <c r="BX146" i="2"/>
  <c r="BW145" i="2"/>
  <c r="BW146" i="2"/>
  <c r="BV145" i="2"/>
  <c r="BV146" i="2"/>
  <c r="BU145" i="2"/>
  <c r="BU146" i="2"/>
  <c r="BM145" i="2"/>
  <c r="BM146" i="2"/>
  <c r="BG145" i="2"/>
  <c r="BG146" i="2"/>
  <c r="BF145" i="2"/>
  <c r="BF146" i="2"/>
  <c r="BE145" i="2"/>
  <c r="BE146" i="2"/>
  <c r="BD145" i="2"/>
  <c r="BD146" i="2"/>
  <c r="AV145" i="2"/>
  <c r="AV146" i="2"/>
  <c r="AP145" i="2"/>
  <c r="AP146" i="2"/>
  <c r="AO145" i="2"/>
  <c r="AO146" i="2"/>
  <c r="AN145" i="2"/>
  <c r="AN146" i="2"/>
  <c r="AM145" i="2"/>
  <c r="AM146" i="2"/>
  <c r="AE145" i="2"/>
  <c r="AE146" i="2"/>
  <c r="Y145" i="2"/>
  <c r="Y146" i="2"/>
  <c r="X145" i="2"/>
  <c r="X146" i="2"/>
  <c r="W145" i="2"/>
  <c r="W146" i="2"/>
  <c r="N145" i="2"/>
  <c r="N146" i="2"/>
  <c r="BX139" i="2"/>
  <c r="BW139" i="2"/>
  <c r="BV139" i="2"/>
  <c r="BU139" i="2"/>
  <c r="BL139" i="2"/>
  <c r="BG139" i="2"/>
  <c r="BF139" i="2"/>
  <c r="BE139" i="2"/>
  <c r="BD139" i="2"/>
  <c r="AU139" i="2"/>
  <c r="AP139" i="2"/>
  <c r="AO139" i="2"/>
  <c r="AN139" i="2"/>
  <c r="AM139" i="2"/>
  <c r="AD139" i="2"/>
  <c r="Y139" i="2"/>
  <c r="X139" i="2"/>
  <c r="V139" i="2"/>
  <c r="M139" i="2"/>
  <c r="AP136" i="2"/>
  <c r="AO136" i="2"/>
  <c r="AN136" i="2"/>
  <c r="AB136" i="2"/>
  <c r="X136" i="2"/>
  <c r="W136" i="2"/>
  <c r="K136" i="2"/>
  <c r="BX133" i="2"/>
  <c r="BW133" i="2"/>
  <c r="BV133" i="2"/>
  <c r="BU133" i="2"/>
  <c r="BL133" i="2"/>
  <c r="BG133" i="2"/>
  <c r="BF133" i="2"/>
  <c r="BE133" i="2"/>
  <c r="BD133" i="2"/>
  <c r="AU133" i="2"/>
  <c r="Y133" i="2"/>
  <c r="X133" i="2"/>
  <c r="W133" i="2"/>
  <c r="V133" i="2"/>
  <c r="M133" i="2"/>
  <c r="CB130" i="2"/>
  <c r="CA130" i="2"/>
  <c r="BZ130" i="2"/>
  <c r="BY130" i="2"/>
  <c r="BX130" i="2"/>
  <c r="BW130" i="2"/>
  <c r="BV130" i="2"/>
  <c r="BU130" i="2"/>
  <c r="BL130" i="2"/>
  <c r="BG130" i="2"/>
  <c r="BF130" i="2"/>
  <c r="BF140" i="2" s="1"/>
  <c r="BE130" i="2"/>
  <c r="BD130" i="2"/>
  <c r="AU130" i="2"/>
  <c r="AP130" i="2"/>
  <c r="AP140" i="2" s="1"/>
  <c r="AO130" i="2"/>
  <c r="AN130" i="2"/>
  <c r="AM130" i="2"/>
  <c r="AD130" i="2"/>
  <c r="Y130" i="2"/>
  <c r="X130" i="2"/>
  <c r="M130" i="2"/>
  <c r="BX127" i="2"/>
  <c r="BW127" i="2"/>
  <c r="BV127" i="2"/>
  <c r="BU127" i="2"/>
  <c r="BL127" i="2"/>
  <c r="BG127" i="2"/>
  <c r="BF127" i="2"/>
  <c r="BE127" i="2"/>
  <c r="BE140" i="2" s="1"/>
  <c r="BD127" i="2"/>
  <c r="AU127" i="2"/>
  <c r="AP127" i="2"/>
  <c r="AO127" i="2"/>
  <c r="AO140" i="2" s="1"/>
  <c r="AN127" i="2"/>
  <c r="AM127" i="2"/>
  <c r="AD127" i="2"/>
  <c r="Y127" i="2"/>
  <c r="Y140" i="2" s="1"/>
  <c r="X127" i="2"/>
  <c r="W127" i="2"/>
  <c r="V127" i="2"/>
  <c r="M127" i="2"/>
  <c r="BX124" i="2"/>
  <c r="BX140" i="2" s="1"/>
  <c r="BW124" i="2"/>
  <c r="BU124" i="2"/>
  <c r="BO124" i="2"/>
  <c r="BO140" i="2" s="1"/>
  <c r="BO173" i="2" s="1"/>
  <c r="BL124" i="2"/>
  <c r="BL140" i="2" s="1"/>
  <c r="BG124" i="2"/>
  <c r="BF124" i="2"/>
  <c r="AX124" i="2"/>
  <c r="AU124" i="2"/>
  <c r="AP124" i="2"/>
  <c r="AO124" i="2"/>
  <c r="AG124" i="2"/>
  <c r="AG140" i="2" s="1"/>
  <c r="AG173" i="2" s="1"/>
  <c r="AD124" i="2"/>
  <c r="AD140" i="2" s="1"/>
  <c r="Y124" i="2"/>
  <c r="X124" i="2"/>
  <c r="P124" i="2"/>
  <c r="P140" i="2" s="1"/>
  <c r="P173" i="2" s="1"/>
  <c r="M124" i="2"/>
  <c r="M140" i="2" s="1"/>
  <c r="M121" i="2"/>
  <c r="V121" i="2"/>
  <c r="W121" i="2"/>
  <c r="X121" i="2"/>
  <c r="X140" i="2" s="1"/>
  <c r="Y121" i="2"/>
  <c r="AD121" i="2"/>
  <c r="AN121" i="2"/>
  <c r="AO121" i="2"/>
  <c r="AP121" i="2"/>
  <c r="AU121" i="2"/>
  <c r="BE121" i="2"/>
  <c r="BF121" i="2"/>
  <c r="BG121" i="2"/>
  <c r="BG140" i="2" s="1"/>
  <c r="BL121" i="2"/>
  <c r="BU121" i="2"/>
  <c r="BU140" i="2" s="1"/>
  <c r="BV121" i="2"/>
  <c r="BW121" i="2"/>
  <c r="BX121" i="2"/>
  <c r="M34" i="2"/>
  <c r="M38" i="2"/>
  <c r="X34" i="2"/>
  <c r="X38" i="2" s="1"/>
  <c r="Y34" i="2"/>
  <c r="Y38" i="2"/>
  <c r="AD34" i="2"/>
  <c r="AD38" i="2" s="1"/>
  <c r="AO34" i="2"/>
  <c r="AO38" i="2" s="1"/>
  <c r="AP34" i="2"/>
  <c r="AP38" i="2" s="1"/>
  <c r="AU34" i="2"/>
  <c r="AU38" i="2"/>
  <c r="BD34" i="2"/>
  <c r="BD38" i="2" s="1"/>
  <c r="BE34" i="2"/>
  <c r="BE38" i="2"/>
  <c r="BF34" i="2"/>
  <c r="BF38" i="2" s="1"/>
  <c r="BG34" i="2"/>
  <c r="BG38" i="2"/>
  <c r="BL34" i="2"/>
  <c r="BL38" i="2" s="1"/>
  <c r="BW34" i="2"/>
  <c r="BW38" i="2" s="1"/>
  <c r="BX34" i="2"/>
  <c r="BX38" i="2" s="1"/>
  <c r="BV37" i="2"/>
  <c r="BV34" i="2"/>
  <c r="BV38" i="2" s="1"/>
  <c r="BU37" i="2"/>
  <c r="BU34" i="2"/>
  <c r="BU38" i="2"/>
  <c r="AN37" i="2"/>
  <c r="AN34" i="2" s="1"/>
  <c r="AN38" i="2"/>
  <c r="AM37" i="2"/>
  <c r="AM34" i="2"/>
  <c r="AM38" i="2" s="1"/>
  <c r="W37" i="2"/>
  <c r="W34" i="2"/>
  <c r="W38" i="2"/>
  <c r="V37" i="2"/>
  <c r="V34" i="2"/>
  <c r="V38" i="2"/>
  <c r="X47" i="2"/>
  <c r="Y47" i="2"/>
  <c r="AD43" i="2"/>
  <c r="AO43" i="2"/>
  <c r="AO47" i="2"/>
  <c r="AP43" i="2"/>
  <c r="AP47" i="2"/>
  <c r="AU43" i="2"/>
  <c r="AU47" i="2"/>
  <c r="BD43" i="2"/>
  <c r="BD47" i="2"/>
  <c r="BE43" i="2"/>
  <c r="BE47" i="2"/>
  <c r="BF43" i="2"/>
  <c r="BF47" i="2"/>
  <c r="BG43" i="2"/>
  <c r="BG47" i="2"/>
  <c r="BL43" i="2"/>
  <c r="BL47" i="2"/>
  <c r="BU43" i="2"/>
  <c r="BU47" i="2"/>
  <c r="BV43" i="2"/>
  <c r="BV47" i="2"/>
  <c r="BW43" i="2"/>
  <c r="BW47" i="2"/>
  <c r="BX43" i="2"/>
  <c r="BX47" i="2"/>
  <c r="W65" i="2"/>
  <c r="V65" i="2"/>
  <c r="V69" i="2" s="1"/>
  <c r="W49" i="2"/>
  <c r="W53" i="2"/>
  <c r="V49" i="2"/>
  <c r="V53" i="2"/>
  <c r="N113" i="2"/>
  <c r="X113" i="2"/>
  <c r="Y113" i="2"/>
  <c r="AE113" i="2"/>
  <c r="AO113" i="2"/>
  <c r="AP113" i="2"/>
  <c r="AV113" i="2"/>
  <c r="BF113" i="2"/>
  <c r="BG113" i="2"/>
  <c r="BM113" i="2"/>
  <c r="BW113" i="2"/>
  <c r="BX113" i="2"/>
  <c r="BV111" i="2"/>
  <c r="BV113" i="2"/>
  <c r="BU111" i="2"/>
  <c r="BU113" i="2"/>
  <c r="BE111" i="2"/>
  <c r="BE113" i="2"/>
  <c r="BD111" i="2"/>
  <c r="BD113" i="2"/>
  <c r="AN111" i="2"/>
  <c r="AN113" i="2"/>
  <c r="AM111" i="2"/>
  <c r="AM113" i="2"/>
  <c r="W111" i="2"/>
  <c r="W113" i="2"/>
  <c r="V111" i="2"/>
  <c r="V113" i="2"/>
  <c r="BX102" i="2"/>
  <c r="BW102" i="2"/>
  <c r="BL102" i="2"/>
  <c r="BG102" i="2"/>
  <c r="BF102" i="2"/>
  <c r="AU102" i="2"/>
  <c r="AP102" i="2"/>
  <c r="AO102" i="2"/>
  <c r="AD102" i="2"/>
  <c r="Y102" i="2"/>
  <c r="X102" i="2"/>
  <c r="M102" i="2"/>
  <c r="BV101" i="2"/>
  <c r="BV102" i="2"/>
  <c r="BU101" i="2"/>
  <c r="BU102" i="2"/>
  <c r="BE101" i="2"/>
  <c r="BE102" i="2"/>
  <c r="BD101" i="2"/>
  <c r="BD102" i="2"/>
  <c r="AN101" i="2"/>
  <c r="AN102" i="2"/>
  <c r="AM101" i="2"/>
  <c r="AM102" i="2"/>
  <c r="V101" i="2"/>
  <c r="W101" i="2"/>
  <c r="W102" i="2"/>
  <c r="AN15" i="2"/>
  <c r="AN20" i="2" s="1"/>
  <c r="AN117" i="2" s="1"/>
  <c r="AM15" i="2"/>
  <c r="AM20" i="2"/>
  <c r="W15" i="2"/>
  <c r="W20" i="2" s="1"/>
  <c r="V15" i="2"/>
  <c r="AN67" i="2"/>
  <c r="AM67" i="2"/>
  <c r="AM69" i="2" s="1"/>
  <c r="W67" i="2"/>
  <c r="W62" i="2"/>
  <c r="W69" i="2" s="1"/>
  <c r="V62" i="2"/>
  <c r="V63" i="2"/>
  <c r="W63" i="2"/>
  <c r="W71" i="2"/>
  <c r="W77" i="2" s="1"/>
  <c r="V71" i="2"/>
  <c r="V77" i="2" s="1"/>
  <c r="N60" i="2"/>
  <c r="X60" i="2"/>
  <c r="Y60" i="2"/>
  <c r="Y117" i="2" s="1"/>
  <c r="Y173" i="2" s="1"/>
  <c r="AE60" i="2"/>
  <c r="AO60" i="2"/>
  <c r="AP60" i="2"/>
  <c r="AV60" i="2"/>
  <c r="BD60" i="2"/>
  <c r="BE60" i="2"/>
  <c r="BF60" i="2"/>
  <c r="BG60" i="2"/>
  <c r="BG117" i="2" s="1"/>
  <c r="BG173" i="2" s="1"/>
  <c r="BM60" i="2"/>
  <c r="BW60" i="2"/>
  <c r="BX60" i="2"/>
  <c r="BV59" i="2"/>
  <c r="BV60" i="2" s="1"/>
  <c r="BU59" i="2"/>
  <c r="BU60" i="2" s="1"/>
  <c r="AN59" i="2"/>
  <c r="AN60" i="2"/>
  <c r="AM60" i="2"/>
  <c r="W59" i="2"/>
  <c r="V59" i="2"/>
  <c r="V60" i="2"/>
  <c r="AN45" i="2"/>
  <c r="AN43" i="2" s="1"/>
  <c r="AM45" i="2"/>
  <c r="AM43" i="2"/>
  <c r="M40" i="2"/>
  <c r="M47" i="2" s="1"/>
  <c r="AD41" i="2"/>
  <c r="AN41" i="2"/>
  <c r="AN40" i="2"/>
  <c r="AN47" i="2" s="1"/>
  <c r="W41" i="2"/>
  <c r="W40" i="2"/>
  <c r="W47" i="2"/>
  <c r="V41" i="2"/>
  <c r="V40" i="2" s="1"/>
  <c r="V47" i="2"/>
  <c r="AN91" i="2"/>
  <c r="AN96" i="2"/>
  <c r="AM91" i="2"/>
  <c r="AM96" i="2"/>
  <c r="V91" i="2"/>
  <c r="W91" i="2"/>
  <c r="W96" i="2" s="1"/>
  <c r="N53" i="2"/>
  <c r="X53" i="2"/>
  <c r="Y53" i="2"/>
  <c r="AD53" i="2"/>
  <c r="AE53" i="2"/>
  <c r="AM53" i="2"/>
  <c r="AN53" i="2"/>
  <c r="AO53" i="2"/>
  <c r="AP53" i="2"/>
  <c r="AU53" i="2"/>
  <c r="AV53" i="2"/>
  <c r="BD53" i="2"/>
  <c r="BE53" i="2"/>
  <c r="BF53" i="2"/>
  <c r="BG53" i="2"/>
  <c r="BL53" i="2"/>
  <c r="BM53" i="2"/>
  <c r="BU53" i="2"/>
  <c r="BV53" i="2"/>
  <c r="BW53" i="2"/>
  <c r="BX53" i="2"/>
  <c r="W29" i="2"/>
  <c r="W32" i="2" s="1"/>
  <c r="V29" i="2"/>
  <c r="AN31" i="2"/>
  <c r="AN32" i="2"/>
  <c r="AM31" i="2"/>
  <c r="AM32" i="2" s="1"/>
  <c r="W31" i="2"/>
  <c r="V31" i="2"/>
  <c r="W88" i="2"/>
  <c r="W89" i="2"/>
  <c r="V88" i="2"/>
  <c r="W56" i="2"/>
  <c r="V56" i="2"/>
  <c r="M32" i="2"/>
  <c r="M117" i="2" s="1"/>
  <c r="M173" i="2" s="1"/>
  <c r="N32" i="2"/>
  <c r="X32" i="2"/>
  <c r="Y32" i="2"/>
  <c r="AD32" i="2"/>
  <c r="AE32" i="2"/>
  <c r="AO32" i="2"/>
  <c r="AP32" i="2"/>
  <c r="AU32" i="2"/>
  <c r="AU117" i="2" s="1"/>
  <c r="AU173" i="2" s="1"/>
  <c r="AV32" i="2"/>
  <c r="BD32" i="2"/>
  <c r="BE32" i="2"/>
  <c r="BF32" i="2"/>
  <c r="BG32" i="2"/>
  <c r="BL32" i="2"/>
  <c r="BM32" i="2"/>
  <c r="BM117" i="2" s="1"/>
  <c r="BM173" i="2" s="1"/>
  <c r="BU32" i="2"/>
  <c r="BU117" i="2" s="1"/>
  <c r="BV32" i="2"/>
  <c r="BW32" i="2"/>
  <c r="BX32" i="2"/>
  <c r="M99" i="2"/>
  <c r="V99" i="2"/>
  <c r="W99" i="2"/>
  <c r="X99" i="2"/>
  <c r="Y99" i="2"/>
  <c r="AD99" i="2"/>
  <c r="AM99" i="2"/>
  <c r="AN99" i="2"/>
  <c r="AO99" i="2"/>
  <c r="AP99" i="2"/>
  <c r="AU99" i="2"/>
  <c r="BD99" i="2"/>
  <c r="BE99" i="2"/>
  <c r="BF99" i="2"/>
  <c r="BG99" i="2"/>
  <c r="BL99" i="2"/>
  <c r="BU99" i="2"/>
  <c r="BV99" i="2"/>
  <c r="BW99" i="2"/>
  <c r="BX99" i="2"/>
  <c r="M96" i="2"/>
  <c r="X96" i="2"/>
  <c r="Y96" i="2"/>
  <c r="Z96" i="2"/>
  <c r="AD96" i="2"/>
  <c r="AO96" i="2"/>
  <c r="AP96" i="2"/>
  <c r="AQ96" i="2"/>
  <c r="AU96" i="2"/>
  <c r="BD96" i="2"/>
  <c r="BE96" i="2"/>
  <c r="BF96" i="2"/>
  <c r="BG96" i="2"/>
  <c r="BH96" i="2"/>
  <c r="BL96" i="2"/>
  <c r="BU96" i="2"/>
  <c r="BV96" i="2"/>
  <c r="BW96" i="2"/>
  <c r="BX96" i="2"/>
  <c r="I96" i="2"/>
  <c r="I117" i="2" s="1"/>
  <c r="I173" i="2" s="1"/>
  <c r="M89" i="2"/>
  <c r="V89" i="2"/>
  <c r="X89" i="2"/>
  <c r="Y89" i="2"/>
  <c r="AD89" i="2"/>
  <c r="AM89" i="2"/>
  <c r="AN89" i="2"/>
  <c r="AO89" i="2"/>
  <c r="AP89" i="2"/>
  <c r="AU89" i="2"/>
  <c r="BD89" i="2"/>
  <c r="BE89" i="2"/>
  <c r="BF89" i="2"/>
  <c r="BG89" i="2"/>
  <c r="BL89" i="2"/>
  <c r="BU89" i="2"/>
  <c r="BV89" i="2"/>
  <c r="BW89" i="2"/>
  <c r="BX89" i="2"/>
  <c r="Z86" i="2"/>
  <c r="AQ86" i="2"/>
  <c r="BH86" i="2"/>
  <c r="I86" i="2"/>
  <c r="Z81" i="2"/>
  <c r="AQ81" i="2"/>
  <c r="AQ117" i="2" s="1"/>
  <c r="AQ173" i="2" s="1"/>
  <c r="BH81" i="2"/>
  <c r="I81" i="2"/>
  <c r="N77" i="2"/>
  <c r="X77" i="2"/>
  <c r="Y77" i="2"/>
  <c r="Z77" i="2"/>
  <c r="AE77" i="2"/>
  <c r="AM77" i="2"/>
  <c r="AN77" i="2"/>
  <c r="AO77" i="2"/>
  <c r="AP77" i="2"/>
  <c r="AV77" i="2"/>
  <c r="BD77" i="2"/>
  <c r="BE77" i="2"/>
  <c r="BF77" i="2"/>
  <c r="BG77" i="2"/>
  <c r="BM77" i="2"/>
  <c r="BU77" i="2"/>
  <c r="BV77" i="2"/>
  <c r="BW77" i="2"/>
  <c r="BX77" i="2"/>
  <c r="I77" i="2"/>
  <c r="AX140" i="2"/>
  <c r="AX173" i="2" s="1"/>
  <c r="BE149" i="2"/>
  <c r="BE163" i="2" s="1"/>
  <c r="BE164" i="2" s="1"/>
  <c r="V96" i="2"/>
  <c r="BG109" i="2"/>
  <c r="AO109" i="2"/>
  <c r="AD40" i="2"/>
  <c r="AD47" i="2" s="1"/>
  <c r="AU140" i="2"/>
  <c r="W60" i="2"/>
  <c r="V32" i="2"/>
  <c r="AM124" i="2"/>
  <c r="AM41" i="2"/>
  <c r="AM40" i="2" s="1"/>
  <c r="AM47" i="2" s="1"/>
  <c r="BW140" i="2"/>
  <c r="K140" i="2"/>
  <c r="K173" i="2" s="1"/>
  <c r="BE109" i="2"/>
  <c r="BV109" i="2"/>
  <c r="V102" i="2"/>
  <c r="AB140" i="2"/>
  <c r="AB173" i="2" s="1"/>
  <c r="V124" i="2"/>
  <c r="W123" i="2"/>
  <c r="W124" i="2" s="1"/>
  <c r="BD124" i="2"/>
  <c r="BD140" i="2"/>
  <c r="AM140" i="2"/>
  <c r="BV117" i="2" l="1"/>
  <c r="BV173" i="2" s="1"/>
  <c r="V117" i="2"/>
  <c r="BD173" i="2"/>
  <c r="BU173" i="2"/>
  <c r="AM117" i="2"/>
  <c r="AM173" i="2" s="1"/>
  <c r="W117" i="2"/>
  <c r="W173" i="2" s="1"/>
  <c r="W140" i="2"/>
  <c r="BL117" i="2"/>
  <c r="BL173" i="2" s="1"/>
  <c r="BE173" i="2"/>
  <c r="AP173" i="2"/>
  <c r="BP173" i="2"/>
  <c r="BX109" i="2"/>
  <c r="BX117" i="2" s="1"/>
  <c r="BX173" i="2" s="1"/>
  <c r="BW117" i="2"/>
  <c r="BW173" i="2" s="1"/>
  <c r="AO117" i="2"/>
  <c r="AO173" i="2" s="1"/>
  <c r="W149" i="2"/>
  <c r="W163" i="2" s="1"/>
  <c r="W164" i="2" s="1"/>
  <c r="V140" i="2"/>
  <c r="AD109" i="2"/>
  <c r="AD117" i="2" s="1"/>
  <c r="AD173" i="2" s="1"/>
  <c r="AN149" i="2"/>
  <c r="AN163" i="2" s="1"/>
  <c r="AN164" i="2" s="1"/>
  <c r="AN173" i="2" s="1"/>
  <c r="AM171" i="2"/>
  <c r="AM172" i="2" s="1"/>
  <c r="X117" i="2"/>
  <c r="X173" i="2" s="1"/>
  <c r="AH173" i="2"/>
  <c r="BD163" i="2"/>
  <c r="BD164" i="2" s="1"/>
  <c r="AV117" i="2"/>
  <c r="AV173" i="2" s="1"/>
  <c r="AE117" i="2"/>
  <c r="AE173" i="2" s="1"/>
  <c r="N117" i="2"/>
  <c r="N173" i="2" s="1"/>
  <c r="BF117" i="2"/>
  <c r="BF173" i="2" s="1"/>
  <c r="V173" i="2" l="1"/>
</calcChain>
</file>

<file path=xl/sharedStrings.xml><?xml version="1.0" encoding="utf-8"?>
<sst xmlns="http://schemas.openxmlformats.org/spreadsheetml/2006/main" count="792" uniqueCount="232">
  <si>
    <t>Programos tikslo kodas</t>
  </si>
  <si>
    <t>Uždavinio kodas</t>
  </si>
  <si>
    <t>Priemonės kodas</t>
  </si>
  <si>
    <t>Funkcinės klasifikacijos kodas</t>
  </si>
  <si>
    <t>Asignavimų valdytojo kodas</t>
  </si>
  <si>
    <t>Iš viso</t>
  </si>
  <si>
    <t>Išlaidoms</t>
  </si>
  <si>
    <t>Turtui įsigyti ir finansiniams įsipareigojimams vykdyti</t>
  </si>
  <si>
    <t>Iš jų - darbo užmokesčiui</t>
  </si>
  <si>
    <t>01</t>
  </si>
  <si>
    <t>Iš viso tikslui</t>
  </si>
  <si>
    <t>Valstybės biudžetas</t>
  </si>
  <si>
    <t>Savivaldybės biudžetas</t>
  </si>
  <si>
    <t>ES lėšos</t>
  </si>
  <si>
    <t>Kitos lėšos</t>
  </si>
  <si>
    <t>Lėšos pagal finansavimo šaltinius</t>
  </si>
  <si>
    <t>Pavadinimas</t>
  </si>
  <si>
    <t>Savivaldybės biudžeto patvirtinti  asignavimai</t>
  </si>
  <si>
    <t>Numatomi Savivaldybės biudžeto  asignavimai</t>
  </si>
  <si>
    <t>188718528</t>
  </si>
  <si>
    <t>10</t>
  </si>
  <si>
    <t>Kelių priežiūros ir plėtros programos lėšos</t>
  </si>
  <si>
    <t>VIP lėšos</t>
  </si>
  <si>
    <t>Privalomojo sveikatos draudimo lėšos</t>
  </si>
  <si>
    <t>Priemonės vykdytojo kodas</t>
  </si>
  <si>
    <t>Biudžetinių įstaigų pajamos</t>
  </si>
  <si>
    <t>Kiti finansavimo šaltiniai</t>
  </si>
  <si>
    <t>Paskolos lėšos</t>
  </si>
  <si>
    <t>Privatizavimo fondo lėšos</t>
  </si>
  <si>
    <t>Valstybės biudžeto lėšos</t>
  </si>
  <si>
    <t>Savivaldybės biudžeto lėšos</t>
  </si>
  <si>
    <t>Valstybės biudžeto spec. tikslinės dotacijos lėšos</t>
  </si>
  <si>
    <t>Savivaldybės aplinkos apsaugos
 rėmimo spec. programos lėšos</t>
  </si>
  <si>
    <t>Tikslo,
uždavinio,  priemonės 
pavadinimas</t>
  </si>
  <si>
    <t>Produkto kriterijaus</t>
  </si>
  <si>
    <t>Reikšmės</t>
  </si>
  <si>
    <t xml:space="preserve">Valstybės 
biudžetas
</t>
  </si>
  <si>
    <t>Bendrosios dotacijos kompensacijos lėšos</t>
  </si>
  <si>
    <t>Savivaldybės biudžeto  asignavimų planas</t>
  </si>
  <si>
    <t>1 lentelė</t>
  </si>
  <si>
    <t>tūkst. Eur</t>
  </si>
  <si>
    <t>10 PROGRAMA. SOCIALINĖS APSAUGOS PLĖTOJIMAS, SKURDO IR SOCIALINĖS ATSKIRTIES MAŽINIMAS IR SVEIKATOS APSAUGA</t>
  </si>
  <si>
    <t>Sudaryti sąlygas asmeniui (šeimai) ugdyti ir stiprinti gebėjimus ir galimybes savarankiškai spręsti savo socialines problemas, palaikyti socialinius ryšius su visuomene, taip pat padėti įveikti socialinę atskirtį</t>
  </si>
  <si>
    <t>Stiprinti neįgalių asmenų galimybes ir gebėjimus, didinti jų savarankiškumą</t>
  </si>
  <si>
    <t>02</t>
  </si>
  <si>
    <t>03</t>
  </si>
  <si>
    <t xml:space="preserve">Būsto pritaikymas žmonėms su negalia                                                                                                                                                                                 </t>
  </si>
  <si>
    <t>Administravimo išlaidų kompensavimas pritaikant būstą žmonėms su negalia</t>
  </si>
  <si>
    <t>Gerinti neįgaliųjų socialinę integraciją į bendruomenę</t>
  </si>
  <si>
    <t>Socialinės reabilitacijos paslaugų neįgaliesiems bendruomenėje projektų finansavimas</t>
  </si>
  <si>
    <t>Neįgaliųjų socialinės integracijos per kūno kultūrą ir sportą projektų finansavimas</t>
  </si>
  <si>
    <t>04</t>
  </si>
  <si>
    <t>05</t>
  </si>
  <si>
    <t>Socialinės reabilitacijos paslaugų neįgaliesiems bendruomenėje projektų administravimo išlaidų kompensavimas</t>
  </si>
  <si>
    <t>Neįgaliųjų socialinės integracijos per kūno kultūrą ir sportą projektų administravimo išlaidų kompensavimas</t>
  </si>
  <si>
    <t>Užtikrinti socialinės globos teikimą asmenims su negalia</t>
  </si>
  <si>
    <t>Užtikrinti socialinės globos teikimą senyvo amžiaus asmenims</t>
  </si>
  <si>
    <t>Socialinės globos  paslaugas teikiančių Rumbonių   grupinio gyvenimo  namų  finansavimas</t>
  </si>
  <si>
    <t>Senatvės pagalbos pašalpos ir senelių išlaikymas globos įstaigose:</t>
  </si>
  <si>
    <t>Socialinės globos  paslaugų senyvo amžiaus asmenims kitų savivaldybių (valstybės) socialinių paslaugų įstaigose finansavimas</t>
  </si>
  <si>
    <t>Mokėti pagalbos pinigus</t>
  </si>
  <si>
    <t>Užtikrinti socialinės globos paslaugų teikimą vaikams, likusiems be tėvų globos</t>
  </si>
  <si>
    <t>Vaikų išlaikymas globos įstaigose:</t>
  </si>
  <si>
    <t>Vaikams, likusiems be tėvų globos, socialinės globos paslaugų teikimo  globos įstaigose finansavimas</t>
  </si>
  <si>
    <t>06</t>
  </si>
  <si>
    <t>Ugdyti ir formuoti visuomenei priimtinus socialinės rizikos šeimų socialinius įgūdžius</t>
  </si>
  <si>
    <r>
      <t>Socialinėms paslaugoms</t>
    </r>
    <r>
      <rPr>
        <sz val="10"/>
        <rFont val="Times New Roman"/>
        <family val="1"/>
        <charset val="186"/>
      </rPr>
      <t>: socialinių įgūdžių ugdymo ir palaikymo paslaugų socialinės rizikos šeimoms teikimas</t>
    </r>
  </si>
  <si>
    <t>07</t>
  </si>
  <si>
    <r>
      <t>Socialinei paramai mokiniams:</t>
    </r>
    <r>
      <rPr>
        <sz val="10"/>
        <rFont val="Times New Roman"/>
        <family val="1"/>
        <charset val="186"/>
      </rPr>
      <t xml:space="preserve"> išmokų mokinio reikmenims įsigyti mokėjimas</t>
    </r>
  </si>
  <si>
    <r>
      <t>Socialinės paramos mokiniams administravimas:</t>
    </r>
    <r>
      <rPr>
        <sz val="10"/>
        <rFont val="Times New Roman"/>
        <family val="1"/>
        <charset val="186"/>
      </rPr>
      <t xml:space="preserve"> socialinės paramos mokiniams administravimo išlaidų kompensavimas</t>
    </r>
  </si>
  <si>
    <t>Teikti socialinę paramą mokiniams</t>
  </si>
  <si>
    <t>08</t>
  </si>
  <si>
    <t>Teikti piniginę socialinę paramą nepasiturintiems gyventojams</t>
  </si>
  <si>
    <t>Socialinės išmokos natūra ir pinigais socialiai pažeidžiamiems asmenims</t>
  </si>
  <si>
    <t>Socialinės pašalpos nepasiturintiems gyventojams mokėjimas</t>
  </si>
  <si>
    <t>09</t>
  </si>
  <si>
    <t>Teikti paramą mirties atveju</t>
  </si>
  <si>
    <t>Laidojimo pašalpų mokėjimas</t>
  </si>
  <si>
    <t xml:space="preserve">Laidojimo pašalpų administravimas </t>
  </si>
  <si>
    <t>Teikti valstybės finansinę paramą parvežant į Lietuvą užsienyje mirusiųjų (žuvusiųjų) Lietuvos Respublikos piliečių palaikus</t>
  </si>
  <si>
    <t>Mokėti šalpos išmokas</t>
  </si>
  <si>
    <t>Šalpos išmokų mokėjimas</t>
  </si>
  <si>
    <t>Šalpos išmokų administravimo išlaidų kompensavimas</t>
  </si>
  <si>
    <t>11</t>
  </si>
  <si>
    <t>Mokėti išmokas vaikams</t>
  </si>
  <si>
    <t>Išmokų vaikams mokėjimas</t>
  </si>
  <si>
    <t>Išmokų vaikams administravimo išlaidų kompensavimas</t>
  </si>
  <si>
    <t>12</t>
  </si>
  <si>
    <t>13</t>
  </si>
  <si>
    <t>Kompensuoti važiavimo išlaidas</t>
  </si>
  <si>
    <r>
      <t>Vežėjų negautoms pajamoms kompensuoti:</t>
    </r>
    <r>
      <rPr>
        <sz val="10"/>
        <rFont val="Times New Roman"/>
        <family val="1"/>
        <charset val="186"/>
      </rPr>
      <t xml:space="preserve">
vežėjų išlaidų, susijusių su lengvatų taikymu, kompensavimas </t>
    </r>
  </si>
  <si>
    <t>Transporto išlaidų bei specialiųjų lengvųjų automobilių įsigijimo išlaidų kompensavimas</t>
  </si>
  <si>
    <t>Transporto išlaidų kompensacijų administravimas</t>
  </si>
  <si>
    <t>14</t>
  </si>
  <si>
    <t>Užtikrinti socialinių paslaugų teikimą socialinės rizikos asmenims krizės, benamystės atveju</t>
  </si>
  <si>
    <r>
      <t>Kitos socialinės apsaugos funkcijos ir priemonės:</t>
    </r>
    <r>
      <rPr>
        <sz val="10"/>
        <rFont val="Times New Roman"/>
        <family val="1"/>
        <charset val="186"/>
      </rPr>
      <t xml:space="preserve">
aplinkos ir būsto pritaikymas žmonėms su negalia</t>
    </r>
  </si>
  <si>
    <t>Žmonių su negalia, kuriems
 pritaikyti būstai, skaičius</t>
  </si>
  <si>
    <r>
      <t>Socialinėms paslaugoms:</t>
    </r>
    <r>
      <rPr>
        <sz val="10"/>
        <rFont val="Times New Roman"/>
        <family val="1"/>
        <charset val="186"/>
      </rPr>
      <t xml:space="preserve"> socialinės globos asmenims su sunkia negalia administravimo išlaidų kompensavimas</t>
    </r>
  </si>
  <si>
    <t>Projektų, kuriems skirtas finansavimas, skaičius</t>
  </si>
  <si>
    <t>Asmenų su negalia, kuriems suteikta socialinė globa, skaičius</t>
  </si>
  <si>
    <t>Socialinės rizikos šeimų, gavusių socialinių įgūdžių ugdymo ir palaikymo paslaugas, skaičius</t>
  </si>
  <si>
    <t>Mokinių, kuriems suteikta
 socialinė parama, skaičius</t>
  </si>
  <si>
    <t>Socialinių pašalpų ir kompensacijų
 gavėjų skaičius</t>
  </si>
  <si>
    <t>Laidojimo pašalpų
 gavėjų skaičius</t>
  </si>
  <si>
    <t>Šalpos išmokų
 gavėjų skaičius</t>
  </si>
  <si>
    <t>Išmokų vaikams
 gavėjų skaičius</t>
  </si>
  <si>
    <t>Remtinų asmenų, gavusių
 maisto produktus, skaičius</t>
  </si>
  <si>
    <t>Organizuoti maisto  tiekimą labiausiai nepasiturintiems asmenims</t>
  </si>
  <si>
    <t>Asmenų, kuriems skirta pagalba pinigais, skaičius</t>
  </si>
  <si>
    <t>Pagalbos globėjams, įtėviams teikimas</t>
  </si>
  <si>
    <t xml:space="preserve">Neįgaliųjų rėmimas </t>
  </si>
  <si>
    <t xml:space="preserve">Maisto nepasiturintiems tiekimas </t>
  </si>
  <si>
    <r>
      <t xml:space="preserve">Neįgaliųjų išlaikymas globos įstaigose
</t>
    </r>
    <r>
      <rPr>
        <sz val="10"/>
        <rFont val="Times New Roman"/>
        <family val="1"/>
        <charset val="186"/>
      </rPr>
      <t>(socialinės globos asmenims su  negalia finansavimas)</t>
    </r>
  </si>
  <si>
    <r>
      <t xml:space="preserve">Socialinėms paslaugoms
</t>
    </r>
    <r>
      <rPr>
        <sz val="10"/>
        <rFont val="Times New Roman"/>
        <family val="1"/>
        <charset val="186"/>
      </rPr>
      <t>(socialinė globa asmenims turintiems sunkią negalią)</t>
    </r>
  </si>
  <si>
    <t>Socialinių įgūdžių ugdymo ir palaikymo paslaugų  vaikams ir jų šeimoms socialinių paslaugų įstaigose finansavimas</t>
  </si>
  <si>
    <t>Mobiliosios darbo grupės spręsti vaiko ir asmens teisių apsaugos klausimus Alytaus rajone finansavimas</t>
  </si>
  <si>
    <t>Vaikų globėjų rėmimas</t>
  </si>
  <si>
    <t xml:space="preserve"> Būsto šildymo išlaidų ir išlaidų  karštam ir šaltam vandeniui kompensacijų mokėjimas</t>
  </si>
  <si>
    <r>
      <t>Priemonės susijusios  su socialiai pažeidžiamais asmenimis</t>
    </r>
    <r>
      <rPr>
        <sz val="10"/>
        <rFont val="Times New Roman"/>
        <family val="1"/>
        <charset val="186"/>
      </rPr>
      <t xml:space="preserve"> (laikino apnakvindinimo ir apgyvendinimo nakvynės namuose paslaugų finansavimas)</t>
    </r>
  </si>
  <si>
    <t>15</t>
  </si>
  <si>
    <t>Teikti kokybiškas socialines paslaugas Alytaus rajono gyventojams</t>
  </si>
  <si>
    <t>Socialinės paramos skyriaus
 veiklos organizavimas</t>
  </si>
  <si>
    <t>151,6</t>
  </si>
  <si>
    <t>128,3</t>
  </si>
  <si>
    <t>148,2</t>
  </si>
  <si>
    <t>17</t>
  </si>
  <si>
    <t xml:space="preserve">Sudaryti sąlygas asmenims gauti paramą būstui įsigyti ir išsinuomoti </t>
  </si>
  <si>
    <t>Būsto nuomos ar išperkamosios
 būsto nuomos mokesčių
 dalies kompensacijoms</t>
  </si>
  <si>
    <t>Būsto nuomos ar išperkamosios
 būsto nuomos mokesčių
 dalies kompensacijų administravimas</t>
  </si>
  <si>
    <t xml:space="preserve">Socialinėms išmokoms ir kompensacijoms skaičiuoti ir mokėti </t>
  </si>
  <si>
    <t xml:space="preserve">Senyvo amžiaus asmenų, kuriems suteikta socialinė globa, skaičius </t>
  </si>
  <si>
    <t>Stiprinti sveikatos priežiūrą, užtikrinant kokybiškas ir visiems praeinamas asmens ir visuomenės sveikatos paslaugas, skatinant visų amžiaus grupių gyventojus rūpintis savo sveikatos išsaugojimo galimybėmis</t>
  </si>
  <si>
    <t>Užtikrinti kokybiškas ir gyventojams prieinamas visuomenės sveikatos priežiūros paslaugas savivaldybėje</t>
  </si>
  <si>
    <t>Iš viso uždaviniui:</t>
  </si>
  <si>
    <t>Organizuoti ir užtikrinti visuomenės sveikatos specialiosios rėmimo programos vykdymą</t>
  </si>
  <si>
    <t>Teikti kitas aktualias savivaldybės gyventojamsasmens sveikatos priežiūros paslaugas</t>
  </si>
  <si>
    <t xml:space="preserve">Aprūpinti asmens sveikatos priežiūros įstaigas reikalinga modernia įranga                                                                         
</t>
  </si>
  <si>
    <t>Alytaus apskrities S. Kudirkos ligoninės kompiuterinio tomografo renovacijos programos vykdymas</t>
  </si>
  <si>
    <t>Iš viso tikslui:</t>
  </si>
  <si>
    <t>Dantų protezavimas</t>
  </si>
  <si>
    <t>Sveikatos priežiūros 
paslaugų programos vykdymas</t>
  </si>
  <si>
    <t>Savivaldybės visuomenės sveikatos
 rėmimo programos vykdymas</t>
  </si>
  <si>
    <t xml:space="preserve">Sukurti pagalbos sistemą asmenims, nesaikingai vartojantiems alkoholį arba priklausomiems nuo jo ir jų šeimoms, siekiant mažinti jų socialinę atskirtį, ugdyti socialinius įgūdžius bei padėti jiems integruotis į visuomenę ir darbo rinką          </t>
  </si>
  <si>
    <t xml:space="preserve">Priklausomybės ligų mažinimas 
Alytaus rajono savivaldybėje </t>
  </si>
  <si>
    <t>Savivaldybės  sveikatos apsaugos specialisto 
 išlaikymas</t>
  </si>
  <si>
    <t xml:space="preserve">Pirminės sveikatos priežiūros įstaigų remontas </t>
  </si>
  <si>
    <t>Ambulatorijos pastato, esančio Daugų mieste, Pergalės g. 9, renovacija</t>
  </si>
  <si>
    <t>Teikti pirminę teisinę pagalbą savivaldybės gyventojams</t>
  </si>
  <si>
    <t>Sudaryti sąlygas savivaldybės gyventojams  gauti kvalifikuotą teisinę pagalbą</t>
  </si>
  <si>
    <t>Valstybės garantuojamos pirminės
 teisinės pagalbos teikimas</t>
  </si>
  <si>
    <t>Patenkinti  žmonių gyvybinius poreikius, sudaryti orumo nežeminančias gyvenimo sąlygas</t>
  </si>
  <si>
    <t>Užtikrinti senyvo amžiaus asmenų ir asmenų, turinčių negalią, kokybišką socialinę priežiūrą ir globą socialinių paslaugų įstaigoje</t>
  </si>
  <si>
    <t>Alytaus rajono Miroslavo globos namų veiklos organizavimas</t>
  </si>
  <si>
    <t>Alytaus rajono Pivašiūnų globos namų veiklos organizavimas</t>
  </si>
  <si>
    <t xml:space="preserve"> 304081885 </t>
  </si>
  <si>
    <t>Užtikrinti prieinamas kokybiškas visuomenės sveikatos priežiūros paslaugas visų amžiaus grupių rajono gyventojams</t>
  </si>
  <si>
    <t>Alytaus rajono savivaldybės visuomenės
 sveikatos biuro išlaikymas 
ir veiklos organizavimas</t>
  </si>
  <si>
    <r>
      <rPr>
        <b/>
        <sz val="10"/>
        <rFont val="Times New Roman"/>
        <family val="1"/>
        <charset val="186"/>
      </rPr>
      <t xml:space="preserve">Socialinei paramai
 mokiniams </t>
    </r>
    <r>
      <rPr>
        <sz val="10"/>
        <rFont val="Times New Roman"/>
        <family val="1"/>
        <charset val="186"/>
      </rPr>
      <t>(nemokamas socialiai remtinų mokinių maitinimas)</t>
    </r>
  </si>
  <si>
    <t>16</t>
  </si>
  <si>
    <t>Socialinių paslaugų teikimas mokyklose-daugiafunkciuose centruose, gimnazijoje, daugiafunkciame centre</t>
  </si>
  <si>
    <t>Mokyklų-daugiafunkcių 
centrų veiklos organizavimas:</t>
  </si>
  <si>
    <t>Alytaus r. Punios
mokyklos-daugiafunkcio
centro veiklos
organizavimas</t>
  </si>
  <si>
    <t>190952342</t>
  </si>
  <si>
    <t>Alytaus r. Makniūnų
mokyklos-daugiafunkcio
centro veiklos
organizavimas</t>
  </si>
  <si>
    <t>190238867</t>
  </si>
  <si>
    <t>Gimnazijos veiklos organizavimas:</t>
  </si>
  <si>
    <t xml:space="preserve">190245331 </t>
  </si>
  <si>
    <t>Alytaus r. Krokialaukio Tomo Noraus-Naruševičiaus
 gimnazijos veiklos organizavimas</t>
  </si>
  <si>
    <t>Pareigybių skaičius 
Etatų skaičius</t>
  </si>
  <si>
    <r>
      <t xml:space="preserve">
</t>
    </r>
    <r>
      <rPr>
        <u/>
        <sz val="10"/>
        <rFont val="Lucida Sans Unicode"/>
        <family val="2"/>
        <charset val="186"/>
      </rPr>
      <t xml:space="preserve">
</t>
    </r>
    <r>
      <rPr>
        <b/>
        <sz val="12"/>
        <rFont val="Times New Roman"/>
        <family val="1"/>
        <charset val="186"/>
      </rPr>
      <t xml:space="preserve">2016-2018 METŲ SOCIALINĖS APSAUGOS PLĖTOJIMO, SKURDO IR SOCIALINĖS ATSKIRTIES MAŽINIMO IR SVEIKATOS APSAUGOS PROGRAMOS </t>
    </r>
    <r>
      <rPr>
        <sz val="10"/>
        <rFont val="Lucida Sans Unicode"/>
        <family val="2"/>
        <charset val="186"/>
      </rPr>
      <t xml:space="preserve">
</t>
    </r>
    <r>
      <rPr>
        <b/>
        <sz val="12"/>
        <rFont val="Times New Roman"/>
        <family val="1"/>
        <charset val="186"/>
      </rPr>
      <t>TIKSLŲ, UŽDAVINIŲ IR PRIEMONIŲ IŠLAIDŲ SUVESTINĖ</t>
    </r>
    <r>
      <rPr>
        <sz val="10"/>
        <rFont val="Lucida Sans Unicode"/>
        <family val="2"/>
        <charset val="186"/>
      </rPr>
      <t xml:space="preserve">
</t>
    </r>
  </si>
  <si>
    <t>2015-ųjų metų</t>
  </si>
  <si>
    <t>2016-ųjų metų</t>
  </si>
  <si>
    <t>2017-ųjų metų</t>
  </si>
  <si>
    <t>2018-ųjų metų</t>
  </si>
  <si>
    <t xml:space="preserve">     190952342
     190238867</t>
  </si>
  <si>
    <t>6
10,08</t>
  </si>
  <si>
    <t xml:space="preserve">Asmenų, gaunančių specialios 
pagalbos į namus paslaugą, skaičius
</t>
  </si>
  <si>
    <t>Finansuotų projektų
 skaičius, vnt.</t>
  </si>
  <si>
    <t>Asmenų gavusių specializuotą gydymą 
dėl priklausomybių ligų skaičius</t>
  </si>
  <si>
    <t>Kompiuteriniu tomografu 
atliktų procedūrų skaičius,vnt.</t>
  </si>
  <si>
    <t>Suremontų sveikatos priežiūros
 įstaigų skaičius, vnt.</t>
  </si>
  <si>
    <t>Pareigybių 
skaičius, vnt.</t>
  </si>
  <si>
    <t>Darbuotojų skaičius, vnt.</t>
  </si>
  <si>
    <t>Suteikta teisinių 
konsultacijų, vnt.
Pateiktų skundų dėl suteiktų konsultacijų skaičius, vnt.</t>
  </si>
  <si>
    <t>Socialinę globą teikiančių globos įstaigos pareigybių skaičius, vnt.</t>
  </si>
  <si>
    <t>Vidutinis socialinės globos gavėjų skaičius tenkantis vienam socialinę globą teikiančiam įstaigos darbuotojui socialinės globos įstaigoje, vnt.</t>
  </si>
  <si>
    <t>Vidutinis vieno socialinės globos gavėjo išlaikymo išlaidos socialinės globos įstaigoje  dydis, Eurais</t>
  </si>
  <si>
    <t>Gyvenamųjų kambarių skaičius vnt.</t>
  </si>
  <si>
    <t>Vidutinis vieno gyventojo mokėjimo už gyvenimą globos įstaigoje dydis, Eurais/ mėn.</t>
  </si>
  <si>
    <r>
      <t>Vidutiniškai vienam gyventojui tenkantis socialinės globos įstaigos gyvenamųjų kambarių plotas, m</t>
    </r>
    <r>
      <rPr>
        <vertAlign val="superscript"/>
        <sz val="8"/>
        <rFont val="Times New Roman"/>
        <family val="1"/>
        <charset val="186"/>
      </rPr>
      <t>2</t>
    </r>
  </si>
  <si>
    <t>Gyvenamųjų kambarių skaičius ,vnt.</t>
  </si>
  <si>
    <t>153713044</t>
  </si>
  <si>
    <t>240,6</t>
  </si>
  <si>
    <t>130,9</t>
  </si>
  <si>
    <t>301785539</t>
  </si>
  <si>
    <t>V1</t>
  </si>
  <si>
    <t>Ugdymo įstaigose besimokančių vaikų
 skaičius, gavęs sveikatos ugdymo paslaugą, vnt.</t>
  </si>
  <si>
    <t>Asmenų (įvairaus amžiaus), gavusių visuomenės 
sveikatos priežiūros paslaugas skaičius, vnt.</t>
  </si>
  <si>
    <t>Surinktų, analizuotų, apibendrintų visuomenės 
sveikatos stebėsenos rodiklių skaičius, vnt.</t>
  </si>
  <si>
    <t>Sveikatinančio pobūdžio informacinių pranešimų,
 interviu, publikacijų skaičius žiniasklaidos priemonėse, vnt.</t>
  </si>
  <si>
    <t>Iš viso  programai:</t>
  </si>
  <si>
    <t>Nemokamai maitinamų 
mokinių skaičius, vnt.</t>
  </si>
  <si>
    <t>Vaikų, kuriems suteikta
 socialinė globa institucijoje, skaičius</t>
  </si>
  <si>
    <t>Globėjų, įtėvių, kuriems suteikta pagalba skaičius</t>
  </si>
  <si>
    <t>Vaikų, likusių be tėvų, kuriems suteikta socialinė globa šeimoje, skaičius</t>
  </si>
  <si>
    <t>Centrinės mobilios grupės išvažiavimai
 aplankyti socialinės rizikos šeimas, kartai/mėn.</t>
  </si>
  <si>
    <t>2 kartai/mėn</t>
  </si>
  <si>
    <t>Seniūnijų mobilios grupės išvažiavimai
 aplankyti socialinės rizikos šeimas, kartai/mėn.</t>
  </si>
  <si>
    <t>1
 kartas/mėn</t>
  </si>
  <si>
    <t>Socialinės rizikos asmenų, gavusių
 socialines paslaugas, skaičius</t>
  </si>
  <si>
    <t>Asmenų, kuriems suteikta dantų
 protezavimo paslauga skaičius</t>
  </si>
  <si>
    <t>Skiriamos lėšos, 
tūkst. Eur</t>
  </si>
  <si>
    <t>Asmenų, gavusių tuberkuliozės
 profilaktines priemones skaičius</t>
  </si>
  <si>
    <t xml:space="preserve">160
Ne daugiau 20
</t>
  </si>
  <si>
    <t>165
Ne daugiau 20</t>
  </si>
  <si>
    <t>170
Ne daugiau 20</t>
  </si>
  <si>
    <t>A11</t>
  </si>
  <si>
    <t>A11, 
A12</t>
  </si>
  <si>
    <t>A11.3</t>
  </si>
  <si>
    <t>A12.13
A12.9</t>
  </si>
  <si>
    <t>A12.9</t>
  </si>
  <si>
    <t>A12.7</t>
  </si>
  <si>
    <t>A13</t>
  </si>
  <si>
    <t>A11.1</t>
  </si>
  <si>
    <t>A11.2</t>
  </si>
  <si>
    <t>18</t>
  </si>
  <si>
    <t>Gerinti asmens higienos ir priežiūros paslaugų prieinamumą Alytaus rajono gyventojams</t>
  </si>
  <si>
    <t>Asmens higienos ir priežiūros (dušo, skalbimo) paslaugų Alytaus rajone finansavimas</t>
  </si>
  <si>
    <t>Asmenų gavusių dušo ir skalbimo paslaugą skaičius, asmenimis</t>
  </si>
  <si>
    <t>Transporto išlaidų kompensacijų
 gavėjų skaičius, asmenimis</t>
  </si>
  <si>
    <t>A12.13A12.3
A12.4
A12.17
A12.1
A12.8
A12.9
A12.19
A12.7
A12.11
A12.12
A12.2
A12.6
A12.14</t>
  </si>
  <si>
    <t>Kompensuoti dantų protezavimo paslaugas socialiai pažeidžiamų grupių gyventojams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</si>
</sst>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t_-;\-* #,##0.00\ _L_t_-;_-* &quot;-&quot;??\ _L_t_-;_-@_-"/>
    <numFmt numFmtId="165" formatCode="0.0"/>
  </numFmts>
  <fonts count="34">
    <font>
      <sz val="10"/>
      <name val="Arial"/>
      <family val="2"/>
      <charset val="186"/>
    </font>
    <font>
      <sz val="10"/>
      <name val="Arial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9"/>
      <color indexed="8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color indexed="8"/>
      <name val="Times New Roman"/>
      <family val="1"/>
      <charset val="186"/>
    </font>
    <font>
      <sz val="9"/>
      <name val="TimesLT"/>
      <charset val="186"/>
    </font>
    <font>
      <sz val="9"/>
      <name val="TimesLT"/>
    </font>
    <font>
      <sz val="11"/>
      <name val="Calibri"/>
      <family val="2"/>
      <charset val="186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u/>
      <sz val="10"/>
      <name val="Lucida Sans Unicode"/>
      <family val="2"/>
      <charset val="186"/>
    </font>
    <font>
      <vertAlign val="superscript"/>
      <sz val="8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</fonts>
  <fills count="38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indexed="9"/>
        <bgColor indexed="31"/>
      </patternFill>
    </fill>
    <fill>
      <patternFill patternType="solid">
        <fgColor theme="0"/>
        <bgColor indexed="27"/>
      </patternFill>
    </fill>
    <fill>
      <patternFill patternType="solid">
        <fgColor rgb="FF99CCFF"/>
        <bgColor indexed="34"/>
      </patternFill>
    </fill>
    <fill>
      <patternFill patternType="solid">
        <fgColor rgb="FFCCFFCC"/>
        <bgColor indexed="3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31"/>
      </patternFill>
    </fill>
    <fill>
      <patternFill patternType="solid">
        <fgColor rgb="FFCCFFCC"/>
        <bgColor indexed="27"/>
      </patternFill>
    </fill>
    <fill>
      <patternFill patternType="solid">
        <fgColor rgb="FF99CCFF"/>
        <bgColor indexed="31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4" borderId="0" applyNumberFormat="0" applyBorder="0" applyAlignment="0" applyProtection="0"/>
    <xf numFmtId="0" fontId="8" fillId="7" borderId="1" applyNumberFormat="0" applyAlignment="0" applyProtection="0"/>
    <xf numFmtId="0" fontId="1" fillId="0" borderId="0"/>
    <xf numFmtId="0" fontId="32" fillId="0" borderId="0"/>
    <xf numFmtId="164" fontId="20" fillId="0" borderId="0" applyFont="0" applyFill="0" applyBorder="0" applyAlignment="0" applyProtection="0"/>
    <xf numFmtId="0" fontId="9" fillId="0" borderId="3" applyNumberFormat="0" applyFill="0" applyAlignment="0" applyProtection="0"/>
    <xf numFmtId="0" fontId="10" fillId="22" borderId="0" applyNumberFormat="0" applyBorder="0" applyAlignment="0" applyProtection="0"/>
    <xf numFmtId="0" fontId="20" fillId="23" borderId="4" applyNumberFormat="0" applyAlignment="0" applyProtection="0"/>
  </cellStyleXfs>
  <cellXfs count="380">
    <xf numFmtId="0" fontId="0" fillId="0" borderId="0" xfId="0"/>
    <xf numFmtId="0" fontId="11" fillId="0" borderId="5" xfId="0" applyFont="1" applyFill="1" applyBorder="1" applyAlignment="1">
      <alignment horizontal="center" vertical="center" textRotation="90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0" fontId="11" fillId="0" borderId="0" xfId="0" applyFont="1" applyAlignment="1">
      <alignment vertical="top"/>
    </xf>
    <xf numFmtId="0" fontId="11" fillId="0" borderId="0" xfId="0" applyNumberFormat="1" applyFont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5" xfId="0" applyFont="1" applyBorder="1" applyAlignment="1">
      <alignment horizontal="center" vertical="center" textRotation="90" wrapText="1"/>
    </xf>
    <xf numFmtId="0" fontId="11" fillId="0" borderId="5" xfId="0" applyFont="1" applyBorder="1" applyAlignment="1">
      <alignment vertical="top"/>
    </xf>
    <xf numFmtId="0" fontId="11" fillId="0" borderId="5" xfId="0" applyFont="1" applyBorder="1" applyAlignment="1">
      <alignment vertical="center" textRotation="90" wrapText="1"/>
    </xf>
    <xf numFmtId="0" fontId="11" fillId="0" borderId="5" xfId="0" applyFont="1" applyFill="1" applyBorder="1" applyAlignment="1">
      <alignment horizontal="left" vertical="center" textRotation="90" wrapText="1"/>
    </xf>
    <xf numFmtId="165" fontId="18" fillId="24" borderId="5" xfId="0" applyNumberFormat="1" applyFont="1" applyFill="1" applyBorder="1" applyAlignment="1">
      <alignment horizontal="center" vertical="top"/>
    </xf>
    <xf numFmtId="165" fontId="16" fillId="25" borderId="5" xfId="0" applyNumberFormat="1" applyFont="1" applyFill="1" applyBorder="1" applyAlignment="1">
      <alignment horizontal="center" vertical="top"/>
    </xf>
    <xf numFmtId="165" fontId="21" fillId="24" borderId="5" xfId="0" applyNumberFormat="1" applyFont="1" applyFill="1" applyBorder="1" applyAlignment="1">
      <alignment horizontal="center" vertical="top"/>
    </xf>
    <xf numFmtId="165" fontId="13" fillId="0" borderId="5" xfId="0" applyNumberFormat="1" applyFont="1" applyBorder="1" applyAlignment="1">
      <alignment horizontal="center" vertical="top"/>
    </xf>
    <xf numFmtId="49" fontId="17" fillId="4" borderId="5" xfId="0" applyNumberFormat="1" applyFont="1" applyFill="1" applyBorder="1" applyAlignment="1">
      <alignment horizontal="center" vertical="top"/>
    </xf>
    <xf numFmtId="0" fontId="11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vertical="top"/>
    </xf>
    <xf numFmtId="165" fontId="18" fillId="0" borderId="5" xfId="0" applyNumberFormat="1" applyFont="1" applyBorder="1" applyAlignment="1">
      <alignment horizontal="center" vertical="top"/>
    </xf>
    <xf numFmtId="165" fontId="21" fillId="0" borderId="5" xfId="0" applyNumberFormat="1" applyFont="1" applyBorder="1" applyAlignment="1">
      <alignment vertical="top"/>
    </xf>
    <xf numFmtId="165" fontId="18" fillId="0" borderId="5" xfId="0" applyNumberFormat="1" applyFont="1" applyFill="1" applyBorder="1" applyAlignment="1">
      <alignment horizontal="center" vertical="top"/>
    </xf>
    <xf numFmtId="0" fontId="13" fillId="0" borderId="5" xfId="0" applyFont="1" applyBorder="1" applyAlignment="1">
      <alignment vertical="top"/>
    </xf>
    <xf numFmtId="165" fontId="21" fillId="0" borderId="5" xfId="0" applyNumberFormat="1" applyFont="1" applyBorder="1" applyAlignment="1">
      <alignment horizontal="center" vertical="top"/>
    </xf>
    <xf numFmtId="165" fontId="17" fillId="4" borderId="5" xfId="0" applyNumberFormat="1" applyFont="1" applyFill="1" applyBorder="1" applyAlignment="1">
      <alignment horizontal="center" vertical="top"/>
    </xf>
    <xf numFmtId="165" fontId="17" fillId="8" borderId="5" xfId="0" applyNumberFormat="1" applyFont="1" applyFill="1" applyBorder="1" applyAlignment="1">
      <alignment horizontal="center" vertical="top"/>
    </xf>
    <xf numFmtId="0" fontId="11" fillId="0" borderId="0" xfId="0" applyFont="1" applyBorder="1" applyAlignment="1">
      <alignment horizontal="center" vertical="center" textRotation="90"/>
    </xf>
    <xf numFmtId="49" fontId="17" fillId="8" borderId="6" xfId="0" applyNumberFormat="1" applyFont="1" applyFill="1" applyBorder="1" applyAlignment="1">
      <alignment horizontal="center" vertical="top" wrapText="1"/>
    </xf>
    <xf numFmtId="49" fontId="17" fillId="8" borderId="6" xfId="0" applyNumberFormat="1" applyFont="1" applyFill="1" applyBorder="1" applyAlignment="1">
      <alignment horizontal="center" vertical="top"/>
    </xf>
    <xf numFmtId="165" fontId="17" fillId="4" borderId="7" xfId="0" applyNumberFormat="1" applyFont="1" applyFill="1" applyBorder="1" applyAlignment="1">
      <alignment horizontal="center" vertical="top"/>
    </xf>
    <xf numFmtId="165" fontId="17" fillId="8" borderId="7" xfId="0" applyNumberFormat="1" applyFont="1" applyFill="1" applyBorder="1" applyAlignment="1">
      <alignment horizontal="center" vertical="top"/>
    </xf>
    <xf numFmtId="0" fontId="11" fillId="0" borderId="5" xfId="30" applyFont="1" applyBorder="1" applyAlignment="1">
      <alignment horizontal="center" vertical="center" shrinkToFit="1"/>
    </xf>
    <xf numFmtId="0" fontId="11" fillId="0" borderId="7" xfId="30" applyFont="1" applyBorder="1" applyAlignment="1">
      <alignment horizontal="center" vertical="center" shrinkToFit="1"/>
    </xf>
    <xf numFmtId="0" fontId="11" fillId="0" borderId="7" xfId="0" applyFont="1" applyBorder="1" applyAlignment="1">
      <alignment vertical="top"/>
    </xf>
    <xf numFmtId="0" fontId="13" fillId="0" borderId="6" xfId="0" applyFont="1" applyBorder="1" applyAlignment="1">
      <alignment vertical="top"/>
    </xf>
    <xf numFmtId="0" fontId="13" fillId="0" borderId="7" xfId="0" applyFont="1" applyBorder="1" applyAlignment="1">
      <alignment vertical="top"/>
    </xf>
    <xf numFmtId="165" fontId="16" fillId="25" borderId="6" xfId="0" applyNumberFormat="1" applyFont="1" applyFill="1" applyBorder="1" applyAlignment="1">
      <alignment horizontal="center" vertical="top"/>
    </xf>
    <xf numFmtId="165" fontId="16" fillId="25" borderId="7" xfId="0" applyNumberFormat="1" applyFont="1" applyFill="1" applyBorder="1" applyAlignment="1">
      <alignment horizontal="center" vertical="top"/>
    </xf>
    <xf numFmtId="165" fontId="17" fillId="8" borderId="6" xfId="0" applyNumberFormat="1" applyFont="1" applyFill="1" applyBorder="1" applyAlignment="1">
      <alignment horizontal="center" vertical="top"/>
    </xf>
    <xf numFmtId="165" fontId="17" fillId="4" borderId="6" xfId="0" applyNumberFormat="1" applyFont="1" applyFill="1" applyBorder="1" applyAlignment="1">
      <alignment horizontal="center" vertical="top"/>
    </xf>
    <xf numFmtId="0" fontId="22" fillId="0" borderId="0" xfId="0" applyFont="1" applyBorder="1" applyAlignment="1">
      <alignment vertical="top"/>
    </xf>
    <xf numFmtId="2" fontId="13" fillId="0" borderId="5" xfId="0" applyNumberFormat="1" applyFont="1" applyFill="1" applyBorder="1" applyAlignment="1">
      <alignment horizontal="center" vertical="top"/>
    </xf>
    <xf numFmtId="0" fontId="21" fillId="0" borderId="5" xfId="0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center" vertical="top" textRotation="90"/>
    </xf>
    <xf numFmtId="49" fontId="17" fillId="0" borderId="5" xfId="0" applyNumberFormat="1" applyFont="1" applyBorder="1" applyAlignment="1">
      <alignment horizontal="center" vertical="top"/>
    </xf>
    <xf numFmtId="49" fontId="11" fillId="0" borderId="5" xfId="0" applyNumberFormat="1" applyFont="1" applyBorder="1" applyAlignment="1">
      <alignment horizontal="center" vertical="top" wrapText="1"/>
    </xf>
    <xf numFmtId="0" fontId="17" fillId="0" borderId="5" xfId="0" applyFont="1" applyFill="1" applyBorder="1" applyAlignment="1">
      <alignment horizontal="left" vertical="top" wrapText="1"/>
    </xf>
    <xf numFmtId="49" fontId="17" fillId="4" borderId="8" xfId="0" applyNumberFormat="1" applyFont="1" applyFill="1" applyBorder="1" applyAlignment="1">
      <alignment horizontal="center" vertical="top"/>
    </xf>
    <xf numFmtId="49" fontId="16" fillId="25" borderId="9" xfId="0" applyNumberFormat="1" applyFont="1" applyFill="1" applyBorder="1" applyAlignment="1">
      <alignment horizontal="center" vertical="top"/>
    </xf>
    <xf numFmtId="165" fontId="16" fillId="25" borderId="10" xfId="0" applyNumberFormat="1" applyFont="1" applyFill="1" applyBorder="1" applyAlignment="1">
      <alignment horizontal="center" vertical="top"/>
    </xf>
    <xf numFmtId="165" fontId="16" fillId="25" borderId="9" xfId="0" applyNumberFormat="1" applyFont="1" applyFill="1" applyBorder="1" applyAlignment="1">
      <alignment horizontal="center" vertical="top"/>
    </xf>
    <xf numFmtId="165" fontId="16" fillId="25" borderId="11" xfId="0" applyNumberFormat="1" applyFont="1" applyFill="1" applyBorder="1" applyAlignment="1">
      <alignment horizontal="center" vertical="top"/>
    </xf>
    <xf numFmtId="0" fontId="11" fillId="26" borderId="0" xfId="0" applyFont="1" applyFill="1" applyBorder="1" applyAlignment="1">
      <alignment vertical="top"/>
    </xf>
    <xf numFmtId="165" fontId="17" fillId="27" borderId="0" xfId="0" applyNumberFormat="1" applyFont="1" applyFill="1" applyBorder="1" applyAlignment="1">
      <alignment horizontal="center" vertical="top"/>
    </xf>
    <xf numFmtId="0" fontId="13" fillId="0" borderId="5" xfId="0" applyFont="1" applyFill="1" applyBorder="1" applyAlignment="1">
      <alignment horizontal="center" vertical="top"/>
    </xf>
    <xf numFmtId="165" fontId="26" fillId="29" borderId="5" xfId="28" applyNumberFormat="1" applyFont="1" applyFill="1" applyBorder="1" applyAlignment="1">
      <alignment horizontal="center" vertical="top"/>
    </xf>
    <xf numFmtId="49" fontId="17" fillId="8" borderId="6" xfId="0" applyNumberFormat="1" applyFont="1" applyFill="1" applyBorder="1" applyAlignment="1">
      <alignment vertical="top"/>
    </xf>
    <xf numFmtId="49" fontId="17" fillId="0" borderId="5" xfId="0" applyNumberFormat="1" applyFont="1" applyBorder="1" applyAlignment="1">
      <alignment vertical="top"/>
    </xf>
    <xf numFmtId="0" fontId="17" fillId="0" borderId="5" xfId="0" applyFont="1" applyFill="1" applyBorder="1" applyAlignment="1">
      <alignment vertical="top" wrapText="1"/>
    </xf>
    <xf numFmtId="49" fontId="11" fillId="0" borderId="5" xfId="0" applyNumberFormat="1" applyFont="1" applyBorder="1" applyAlignment="1">
      <alignment vertical="top" wrapText="1"/>
    </xf>
    <xf numFmtId="49" fontId="17" fillId="4" borderId="5" xfId="0" applyNumberFormat="1" applyFont="1" applyFill="1" applyBorder="1" applyAlignment="1">
      <alignment vertical="top"/>
    </xf>
    <xf numFmtId="165" fontId="21" fillId="0" borderId="12" xfId="0" applyNumberFormat="1" applyFont="1" applyBorder="1" applyAlignment="1">
      <alignment vertical="top"/>
    </xf>
    <xf numFmtId="49" fontId="17" fillId="0" borderId="12" xfId="0" applyNumberFormat="1" applyFont="1" applyBorder="1" applyAlignment="1">
      <alignment horizontal="center" vertical="top"/>
    </xf>
    <xf numFmtId="0" fontId="27" fillId="0" borderId="5" xfId="0" applyFont="1" applyFill="1" applyBorder="1" applyAlignment="1">
      <alignment horizontal="left" vertical="top"/>
    </xf>
    <xf numFmtId="0" fontId="28" fillId="0" borderId="5" xfId="0" applyFont="1" applyFill="1" applyBorder="1" applyAlignment="1">
      <alignment horizontal="left" vertical="top"/>
    </xf>
    <xf numFmtId="0" fontId="23" fillId="0" borderId="5" xfId="0" applyFont="1" applyFill="1" applyBorder="1" applyAlignment="1">
      <alignment horizontal="left" vertical="top" wrapText="1"/>
    </xf>
    <xf numFmtId="165" fontId="17" fillId="0" borderId="5" xfId="0" applyNumberFormat="1" applyFont="1" applyFill="1" applyBorder="1" applyAlignment="1">
      <alignment horizontal="center" vertical="top"/>
    </xf>
    <xf numFmtId="165" fontId="17" fillId="0" borderId="7" xfId="0" applyNumberFormat="1" applyFont="1" applyFill="1" applyBorder="1" applyAlignment="1">
      <alignment horizontal="center" vertical="top"/>
    </xf>
    <xf numFmtId="49" fontId="17" fillId="0" borderId="5" xfId="0" applyNumberFormat="1" applyFont="1" applyFill="1" applyBorder="1" applyAlignment="1">
      <alignment horizontal="left" vertical="top"/>
    </xf>
    <xf numFmtId="49" fontId="11" fillId="0" borderId="5" xfId="0" applyNumberFormat="1" applyFont="1" applyBorder="1" applyAlignment="1">
      <alignment horizontal="center" vertical="top"/>
    </xf>
    <xf numFmtId="49" fontId="13" fillId="0" borderId="5" xfId="0" applyNumberFormat="1" applyFont="1" applyFill="1" applyBorder="1" applyAlignment="1">
      <alignment horizontal="left" vertical="top" wrapText="1"/>
    </xf>
    <xf numFmtId="49" fontId="17" fillId="0" borderId="5" xfId="0" applyNumberFormat="1" applyFont="1" applyFill="1" applyBorder="1" applyAlignment="1">
      <alignment horizontal="center" vertical="top"/>
    </xf>
    <xf numFmtId="165" fontId="17" fillId="0" borderId="5" xfId="0" applyNumberFormat="1" applyFont="1" applyBorder="1" applyAlignment="1">
      <alignment horizontal="center" vertical="top"/>
    </xf>
    <xf numFmtId="49" fontId="17" fillId="29" borderId="5" xfId="0" applyNumberFormat="1" applyFont="1" applyFill="1" applyBorder="1" applyAlignment="1">
      <alignment horizontal="center" vertical="top" wrapText="1"/>
    </xf>
    <xf numFmtId="49" fontId="17" fillId="8" borderId="13" xfId="0" applyNumberFormat="1" applyFont="1" applyFill="1" applyBorder="1" applyAlignment="1">
      <alignment horizontal="center" vertical="top"/>
    </xf>
    <xf numFmtId="49" fontId="18" fillId="0" borderId="5" xfId="0" applyNumberFormat="1" applyFont="1" applyBorder="1" applyAlignment="1">
      <alignment horizontal="center" vertical="top" wrapText="1"/>
    </xf>
    <xf numFmtId="49" fontId="18" fillId="0" borderId="5" xfId="0" applyNumberFormat="1" applyFont="1" applyBorder="1" applyAlignment="1">
      <alignment horizontal="center" vertical="top" textRotation="90"/>
    </xf>
    <xf numFmtId="49" fontId="18" fillId="29" borderId="5" xfId="0" applyNumberFormat="1" applyFont="1" applyFill="1" applyBorder="1" applyAlignment="1">
      <alignment horizontal="left" vertical="top" wrapText="1"/>
    </xf>
    <xf numFmtId="49" fontId="18" fillId="29" borderId="5" xfId="0" applyNumberFormat="1" applyFont="1" applyFill="1" applyBorder="1" applyAlignment="1">
      <alignment horizontal="left" vertical="top" textRotation="90" wrapText="1"/>
    </xf>
    <xf numFmtId="165" fontId="17" fillId="29" borderId="5" xfId="0" applyNumberFormat="1" applyFont="1" applyFill="1" applyBorder="1" applyAlignment="1">
      <alignment horizontal="center" vertical="center" wrapText="1"/>
    </xf>
    <xf numFmtId="165" fontId="13" fillId="0" borderId="5" xfId="0" applyNumberFormat="1" applyFont="1" applyFill="1" applyBorder="1" applyAlignment="1">
      <alignment horizontal="center" vertical="center"/>
    </xf>
    <xf numFmtId="165" fontId="18" fillId="0" borderId="5" xfId="0" applyNumberFormat="1" applyFont="1" applyBorder="1" applyAlignment="1">
      <alignment horizontal="center" vertical="center"/>
    </xf>
    <xf numFmtId="165" fontId="18" fillId="24" borderId="5" xfId="0" applyNumberFormat="1" applyFont="1" applyFill="1" applyBorder="1" applyAlignment="1">
      <alignment horizontal="center" vertical="center"/>
    </xf>
    <xf numFmtId="165" fontId="13" fillId="0" borderId="5" xfId="0" applyNumberFormat="1" applyFont="1" applyBorder="1" applyAlignment="1">
      <alignment horizontal="center" vertical="center"/>
    </xf>
    <xf numFmtId="165" fontId="21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top"/>
    </xf>
    <xf numFmtId="0" fontId="13" fillId="0" borderId="7" xfId="0" applyFont="1" applyBorder="1" applyAlignment="1">
      <alignment horizontal="center" vertical="top"/>
    </xf>
    <xf numFmtId="49" fontId="16" fillId="30" borderId="6" xfId="31" applyNumberFormat="1" applyFont="1" applyFill="1" applyBorder="1" applyAlignment="1">
      <alignment horizontal="center" vertical="top" wrapText="1"/>
    </xf>
    <xf numFmtId="165" fontId="16" fillId="31" borderId="5" xfId="0" applyNumberFormat="1" applyFont="1" applyFill="1" applyBorder="1" applyAlignment="1">
      <alignment horizontal="center" vertical="top"/>
    </xf>
    <xf numFmtId="165" fontId="16" fillId="0" borderId="5" xfId="0" applyNumberFormat="1" applyFont="1" applyFill="1" applyBorder="1" applyAlignment="1">
      <alignment horizontal="center" vertical="top"/>
    </xf>
    <xf numFmtId="49" fontId="17" fillId="32" borderId="6" xfId="0" applyNumberFormat="1" applyFont="1" applyFill="1" applyBorder="1" applyAlignment="1">
      <alignment horizontal="center" vertical="top"/>
    </xf>
    <xf numFmtId="49" fontId="17" fillId="33" borderId="5" xfId="0" applyNumberFormat="1" applyFont="1" applyFill="1" applyBorder="1" applyAlignment="1">
      <alignment horizontal="center" vertical="top"/>
    </xf>
    <xf numFmtId="49" fontId="16" fillId="30" borderId="6" xfId="31" applyNumberFormat="1" applyFont="1" applyFill="1" applyBorder="1" applyAlignment="1">
      <alignment horizontal="left" vertical="top" wrapText="1"/>
    </xf>
    <xf numFmtId="49" fontId="16" fillId="31" borderId="5" xfId="31" applyNumberFormat="1" applyFont="1" applyFill="1" applyBorder="1" applyAlignment="1">
      <alignment horizontal="left" vertical="top" wrapText="1"/>
    </xf>
    <xf numFmtId="49" fontId="17" fillId="31" borderId="5" xfId="0" applyNumberFormat="1" applyFont="1" applyFill="1" applyBorder="1" applyAlignment="1">
      <alignment horizontal="right" vertical="top"/>
    </xf>
    <xf numFmtId="49" fontId="17" fillId="0" borderId="5" xfId="0" applyNumberFormat="1" applyFont="1" applyFill="1" applyBorder="1" applyAlignment="1">
      <alignment horizontal="right" vertical="top"/>
    </xf>
    <xf numFmtId="0" fontId="13" fillId="0" borderId="5" xfId="31" applyFont="1" applyFill="1" applyBorder="1" applyAlignment="1">
      <alignment horizontal="left" vertical="top" wrapText="1"/>
    </xf>
    <xf numFmtId="49" fontId="16" fillId="30" borderId="6" xfId="0" applyNumberFormat="1" applyFont="1" applyFill="1" applyBorder="1" applyAlignment="1">
      <alignment horizontal="center" vertical="top"/>
    </xf>
    <xf numFmtId="165" fontId="17" fillId="0" borderId="8" xfId="0" applyNumberFormat="1" applyFont="1" applyFill="1" applyBorder="1" applyAlignment="1">
      <alignment horizontal="center" vertical="top"/>
    </xf>
    <xf numFmtId="165" fontId="17" fillId="0" borderId="14" xfId="0" applyNumberFormat="1" applyFont="1" applyFill="1" applyBorder="1" applyAlignment="1">
      <alignment horizontal="center" vertical="top"/>
    </xf>
    <xf numFmtId="165" fontId="13" fillId="0" borderId="8" xfId="0" applyNumberFormat="1" applyFont="1" applyFill="1" applyBorder="1" applyAlignment="1">
      <alignment horizontal="left" vertical="top" wrapText="1"/>
    </xf>
    <xf numFmtId="49" fontId="17" fillId="0" borderId="8" xfId="0" applyNumberFormat="1" applyFont="1" applyFill="1" applyBorder="1" applyAlignment="1">
      <alignment horizontal="left" vertical="top"/>
    </xf>
    <xf numFmtId="49" fontId="17" fillId="31" borderId="5" xfId="0" applyNumberFormat="1" applyFont="1" applyFill="1" applyBorder="1" applyAlignment="1">
      <alignment horizontal="center" vertical="top"/>
    </xf>
    <xf numFmtId="165" fontId="17" fillId="8" borderId="12" xfId="0" applyNumberFormat="1" applyFont="1" applyFill="1" applyBorder="1" applyAlignment="1">
      <alignment vertical="top"/>
    </xf>
    <xf numFmtId="165" fontId="17" fillId="8" borderId="15" xfId="0" applyNumberFormat="1" applyFont="1" applyFill="1" applyBorder="1" applyAlignment="1">
      <alignment vertical="top"/>
    </xf>
    <xf numFmtId="165" fontId="17" fillId="8" borderId="16" xfId="0" applyNumberFormat="1" applyFont="1" applyFill="1" applyBorder="1" applyAlignment="1">
      <alignment vertical="top"/>
    </xf>
    <xf numFmtId="0" fontId="0" fillId="0" borderId="0" xfId="0" applyFont="1" applyBorder="1" applyAlignment="1">
      <alignment vertical="top" wrapText="1"/>
    </xf>
    <xf numFmtId="0" fontId="11" fillId="0" borderId="0" xfId="0" applyFont="1" applyFill="1" applyBorder="1" applyAlignment="1">
      <alignment vertical="top"/>
    </xf>
    <xf numFmtId="165" fontId="16" fillId="31" borderId="12" xfId="0" applyNumberFormat="1" applyFont="1" applyFill="1" applyBorder="1" applyAlignment="1">
      <alignment horizontal="center" vertical="top"/>
    </xf>
    <xf numFmtId="165" fontId="16" fillId="0" borderId="0" xfId="0" applyNumberFormat="1" applyFont="1" applyFill="1" applyBorder="1" applyAlignment="1">
      <alignment horizontal="center" vertical="top"/>
    </xf>
    <xf numFmtId="0" fontId="0" fillId="0" borderId="0" xfId="0" applyFont="1" applyFill="1" applyBorder="1" applyAlignment="1">
      <alignment vertical="top" wrapText="1"/>
    </xf>
    <xf numFmtId="165" fontId="17" fillId="0" borderId="17" xfId="0" applyNumberFormat="1" applyFont="1" applyFill="1" applyBorder="1" applyAlignment="1">
      <alignment horizontal="center" vertical="top"/>
    </xf>
    <xf numFmtId="165" fontId="17" fillId="0" borderId="0" xfId="0" applyNumberFormat="1" applyFont="1" applyFill="1" applyBorder="1" applyAlignment="1">
      <alignment horizontal="center" vertical="top"/>
    </xf>
    <xf numFmtId="0" fontId="16" fillId="0" borderId="0" xfId="0" applyNumberFormat="1" applyFont="1" applyFill="1" applyBorder="1" applyAlignment="1">
      <alignment horizontal="center" vertical="top"/>
    </xf>
    <xf numFmtId="49" fontId="17" fillId="34" borderId="5" xfId="0" applyNumberFormat="1" applyFont="1" applyFill="1" applyBorder="1" applyAlignment="1">
      <alignment horizontal="left" vertical="top" wrapText="1"/>
    </xf>
    <xf numFmtId="49" fontId="17" fillId="34" borderId="12" xfId="0" applyNumberFormat="1" applyFont="1" applyFill="1" applyBorder="1" applyAlignment="1">
      <alignment horizontal="left" vertical="top" wrapText="1"/>
    </xf>
    <xf numFmtId="49" fontId="11" fillId="0" borderId="5" xfId="0" applyNumberFormat="1" applyFont="1" applyFill="1" applyBorder="1" applyAlignment="1">
      <alignment horizontal="center" vertical="top" textRotation="90"/>
    </xf>
    <xf numFmtId="165" fontId="17" fillId="35" borderId="8" xfId="0" applyNumberFormat="1" applyFont="1" applyFill="1" applyBorder="1" applyAlignment="1">
      <alignment horizontal="center" vertical="top"/>
    </xf>
    <xf numFmtId="49" fontId="13" fillId="0" borderId="5" xfId="0" applyNumberFormat="1" applyFont="1" applyFill="1" applyBorder="1" applyAlignment="1">
      <alignment horizontal="left" vertical="top"/>
    </xf>
    <xf numFmtId="49" fontId="11" fillId="0" borderId="5" xfId="0" applyNumberFormat="1" applyFont="1" applyFill="1" applyBorder="1" applyAlignment="1">
      <alignment horizontal="center" vertical="top" wrapText="1"/>
    </xf>
    <xf numFmtId="49" fontId="17" fillId="29" borderId="5" xfId="0" applyNumberFormat="1" applyFont="1" applyFill="1" applyBorder="1" applyAlignment="1">
      <alignment horizontal="left" vertical="top" wrapText="1"/>
    </xf>
    <xf numFmtId="49" fontId="17" fillId="29" borderId="5" xfId="0" applyNumberFormat="1" applyFont="1" applyFill="1" applyBorder="1" applyAlignment="1">
      <alignment horizontal="left" vertical="top"/>
    </xf>
    <xf numFmtId="49" fontId="17" fillId="36" borderId="5" xfId="0" applyNumberFormat="1" applyFont="1" applyFill="1" applyBorder="1" applyAlignment="1">
      <alignment horizontal="center" vertical="top"/>
    </xf>
    <xf numFmtId="49" fontId="13" fillId="0" borderId="15" xfId="0" applyNumberFormat="1" applyFont="1" applyFill="1" applyBorder="1" applyAlignment="1">
      <alignment horizontal="left" vertical="top" wrapText="1"/>
    </xf>
    <xf numFmtId="49" fontId="11" fillId="0" borderId="5" xfId="0" applyNumberFormat="1" applyFont="1" applyFill="1" applyBorder="1" applyAlignment="1">
      <alignment horizontal="center" vertical="top"/>
    </xf>
    <xf numFmtId="49" fontId="17" fillId="0" borderId="15" xfId="0" applyNumberFormat="1" applyFont="1" applyFill="1" applyBorder="1" applyAlignment="1">
      <alignment horizontal="left" vertical="top" wrapText="1"/>
    </xf>
    <xf numFmtId="0" fontId="11" fillId="0" borderId="5" xfId="0" applyFont="1" applyBorder="1" applyAlignment="1">
      <alignment horizontal="center" vertical="top" wrapText="1"/>
    </xf>
    <xf numFmtId="165" fontId="13" fillId="0" borderId="5" xfId="0" applyNumberFormat="1" applyFont="1" applyBorder="1" applyAlignment="1">
      <alignment vertical="top"/>
    </xf>
    <xf numFmtId="165" fontId="13" fillId="0" borderId="5" xfId="0" applyNumberFormat="1" applyFont="1" applyFill="1" applyBorder="1" applyAlignment="1">
      <alignment horizontal="center" vertical="top"/>
    </xf>
    <xf numFmtId="49" fontId="18" fillId="0" borderId="5" xfId="0" applyNumberFormat="1" applyFont="1" applyFill="1" applyBorder="1" applyAlignment="1">
      <alignment horizontal="center" vertical="top"/>
    </xf>
    <xf numFmtId="165" fontId="18" fillId="0" borderId="15" xfId="0" applyNumberFormat="1" applyFont="1" applyFill="1" applyBorder="1" applyAlignment="1">
      <alignment horizontal="center" vertical="top"/>
    </xf>
    <xf numFmtId="165" fontId="18" fillId="0" borderId="8" xfId="0" applyNumberFormat="1" applyFont="1" applyFill="1" applyBorder="1" applyAlignment="1">
      <alignment horizontal="center" vertical="top"/>
    </xf>
    <xf numFmtId="165" fontId="17" fillId="4" borderId="8" xfId="0" applyNumberFormat="1" applyFont="1" applyFill="1" applyBorder="1" applyAlignment="1">
      <alignment horizontal="center" vertical="top"/>
    </xf>
    <xf numFmtId="165" fontId="17" fillId="4" borderId="14" xfId="0" applyNumberFormat="1" applyFont="1" applyFill="1" applyBorder="1" applyAlignment="1">
      <alignment horizontal="center" vertical="top"/>
    </xf>
    <xf numFmtId="165" fontId="16" fillId="31" borderId="18" xfId="0" applyNumberFormat="1" applyFont="1" applyFill="1" applyBorder="1" applyAlignment="1">
      <alignment horizontal="center" vertical="top"/>
    </xf>
    <xf numFmtId="165" fontId="13" fillId="0" borderId="8" xfId="0" applyNumberFormat="1" applyFont="1" applyFill="1" applyBorder="1" applyAlignment="1">
      <alignment horizontal="center" vertical="top"/>
    </xf>
    <xf numFmtId="165" fontId="18" fillId="0" borderId="8" xfId="0" applyNumberFormat="1" applyFont="1" applyFill="1" applyBorder="1" applyAlignment="1">
      <alignment horizontal="left" vertical="top" wrapText="1"/>
    </xf>
    <xf numFmtId="1" fontId="11" fillId="0" borderId="5" xfId="0" applyNumberFormat="1" applyFont="1" applyBorder="1" applyAlignment="1">
      <alignment horizontal="center" vertical="top" wrapText="1"/>
    </xf>
    <xf numFmtId="165" fontId="11" fillId="0" borderId="13" xfId="0" applyNumberFormat="1" applyFont="1" applyFill="1" applyBorder="1" applyAlignment="1">
      <alignment horizontal="left" vertical="top" wrapText="1"/>
    </xf>
    <xf numFmtId="165" fontId="13" fillId="0" borderId="17" xfId="0" applyNumberFormat="1" applyFont="1" applyFill="1" applyBorder="1" applyAlignment="1">
      <alignment horizontal="center" vertical="top"/>
    </xf>
    <xf numFmtId="1" fontId="13" fillId="0" borderId="8" xfId="0" applyNumberFormat="1" applyFont="1" applyFill="1" applyBorder="1" applyAlignment="1">
      <alignment horizontal="center" vertical="top"/>
    </xf>
    <xf numFmtId="1" fontId="18" fillId="0" borderId="5" xfId="0" applyNumberFormat="1" applyFont="1" applyFill="1" applyBorder="1" applyAlignment="1">
      <alignment horizontal="center" vertical="top"/>
    </xf>
    <xf numFmtId="1" fontId="13" fillId="0" borderId="14" xfId="0" applyNumberFormat="1" applyFont="1" applyFill="1" applyBorder="1" applyAlignment="1">
      <alignment horizontal="center" vertical="top"/>
    </xf>
    <xf numFmtId="165" fontId="16" fillId="8" borderId="5" xfId="0" applyNumberFormat="1" applyFont="1" applyFill="1" applyBorder="1" applyAlignment="1">
      <alignment horizontal="center" vertical="top"/>
    </xf>
    <xf numFmtId="49" fontId="18" fillId="0" borderId="5" xfId="0" applyNumberFormat="1" applyFont="1" applyBorder="1" applyAlignment="1">
      <alignment vertical="top" wrapText="1"/>
    </xf>
    <xf numFmtId="49" fontId="18" fillId="0" borderId="8" xfId="0" applyNumberFormat="1" applyFont="1" applyFill="1" applyBorder="1" applyAlignment="1">
      <alignment horizontal="center" vertical="top"/>
    </xf>
    <xf numFmtId="165" fontId="16" fillId="31" borderId="8" xfId="0" applyNumberFormat="1" applyFont="1" applyFill="1" applyBorder="1" applyAlignment="1">
      <alignment horizontal="center" vertical="top"/>
    </xf>
    <xf numFmtId="1" fontId="18" fillId="0" borderId="5" xfId="0" applyNumberFormat="1" applyFont="1" applyBorder="1" applyAlignment="1">
      <alignment horizontal="center" vertical="top" wrapText="1"/>
    </xf>
    <xf numFmtId="49" fontId="14" fillId="34" borderId="5" xfId="0" applyNumberFormat="1" applyFont="1" applyFill="1" applyBorder="1" applyAlignment="1">
      <alignment horizontal="left" vertical="top" wrapText="1"/>
    </xf>
    <xf numFmtId="165" fontId="18" fillId="34" borderId="5" xfId="0" applyNumberFormat="1" applyFont="1" applyFill="1" applyBorder="1" applyAlignment="1">
      <alignment horizontal="center" vertical="top" wrapText="1"/>
    </xf>
    <xf numFmtId="165" fontId="18" fillId="34" borderId="12" xfId="0" applyNumberFormat="1" applyFont="1" applyFill="1" applyBorder="1" applyAlignment="1">
      <alignment horizontal="center" vertical="top" wrapText="1"/>
    </xf>
    <xf numFmtId="165" fontId="13" fillId="34" borderId="5" xfId="0" applyNumberFormat="1" applyFont="1" applyFill="1" applyBorder="1" applyAlignment="1">
      <alignment horizontal="center" vertical="top" wrapText="1"/>
    </xf>
    <xf numFmtId="165" fontId="17" fillId="35" borderId="17" xfId="0" applyNumberFormat="1" applyFont="1" applyFill="1" applyBorder="1" applyAlignment="1">
      <alignment horizontal="center" vertical="top"/>
    </xf>
    <xf numFmtId="165" fontId="17" fillId="35" borderId="5" xfId="0" applyNumberFormat="1" applyFont="1" applyFill="1" applyBorder="1" applyAlignment="1">
      <alignment horizontal="center" vertical="top"/>
    </xf>
    <xf numFmtId="165" fontId="13" fillId="35" borderId="8" xfId="0" applyNumberFormat="1" applyFont="1" applyFill="1" applyBorder="1" applyAlignment="1">
      <alignment horizontal="center" vertical="top"/>
    </xf>
    <xf numFmtId="165" fontId="13" fillId="35" borderId="5" xfId="0" applyNumberFormat="1" applyFont="1" applyFill="1" applyBorder="1" applyAlignment="1">
      <alignment horizontal="center" vertical="top"/>
    </xf>
    <xf numFmtId="3" fontId="11" fillId="0" borderId="5" xfId="0" applyNumberFormat="1" applyFont="1" applyBorder="1" applyAlignment="1">
      <alignment horizontal="center" vertical="top" wrapText="1"/>
    </xf>
    <xf numFmtId="49" fontId="16" fillId="33" borderId="5" xfId="0" applyNumberFormat="1" applyFont="1" applyFill="1" applyBorder="1" applyAlignment="1">
      <alignment horizontal="center" vertical="top"/>
    </xf>
    <xf numFmtId="0" fontId="13" fillId="0" borderId="5" xfId="0" applyFont="1" applyFill="1" applyBorder="1" applyAlignment="1">
      <alignment vertical="top" wrapText="1"/>
    </xf>
    <xf numFmtId="0" fontId="13" fillId="0" borderId="7" xfId="0" applyFont="1" applyFill="1" applyBorder="1" applyAlignment="1">
      <alignment horizontal="center" vertical="top"/>
    </xf>
    <xf numFmtId="49" fontId="18" fillId="0" borderId="0" xfId="0" applyNumberFormat="1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 wrapText="1"/>
    </xf>
    <xf numFmtId="165" fontId="16" fillId="31" borderId="19" xfId="0" applyNumberFormat="1" applyFont="1" applyFill="1" applyBorder="1" applyAlignment="1">
      <alignment horizontal="center" vertical="top"/>
    </xf>
    <xf numFmtId="165" fontId="16" fillId="31" borderId="14" xfId="0" applyNumberFormat="1" applyFont="1" applyFill="1" applyBorder="1" applyAlignment="1">
      <alignment horizontal="center" vertical="top"/>
    </xf>
    <xf numFmtId="49" fontId="18" fillId="0" borderId="0" xfId="0" applyNumberFormat="1" applyFont="1" applyBorder="1" applyAlignment="1">
      <alignment vertical="top"/>
    </xf>
    <xf numFmtId="1" fontId="11" fillId="0" borderId="7" xfId="0" applyNumberFormat="1" applyFont="1" applyBorder="1" applyAlignment="1">
      <alignment horizontal="center" vertical="top" wrapText="1"/>
    </xf>
    <xf numFmtId="0" fontId="17" fillId="4" borderId="7" xfId="0" applyFont="1" applyFill="1" applyBorder="1" applyAlignment="1">
      <alignment vertical="top" wrapText="1"/>
    </xf>
    <xf numFmtId="49" fontId="11" fillId="0" borderId="0" xfId="0" applyNumberFormat="1" applyFont="1" applyBorder="1" applyAlignment="1">
      <alignment vertical="top"/>
    </xf>
    <xf numFmtId="165" fontId="16" fillId="31" borderId="7" xfId="0" applyNumberFormat="1" applyFont="1" applyFill="1" applyBorder="1" applyAlignment="1">
      <alignment horizontal="center" vertical="top"/>
    </xf>
    <xf numFmtId="1" fontId="18" fillId="0" borderId="7" xfId="0" applyNumberFormat="1" applyFont="1" applyFill="1" applyBorder="1" applyAlignment="1">
      <alignment horizontal="center" vertical="top" wrapText="1"/>
    </xf>
    <xf numFmtId="1" fontId="18" fillId="0" borderId="7" xfId="0" applyNumberFormat="1" applyFont="1" applyBorder="1" applyAlignment="1">
      <alignment horizontal="center" vertical="top" wrapText="1"/>
    </xf>
    <xf numFmtId="3" fontId="11" fillId="0" borderId="7" xfId="0" applyNumberFormat="1" applyFont="1" applyBorder="1" applyAlignment="1">
      <alignment horizontal="center" vertical="top" wrapText="1"/>
    </xf>
    <xf numFmtId="165" fontId="17" fillId="0" borderId="18" xfId="0" applyNumberFormat="1" applyFont="1" applyFill="1" applyBorder="1" applyAlignment="1">
      <alignment horizontal="center" vertical="top"/>
    </xf>
    <xf numFmtId="165" fontId="17" fillId="0" borderId="19" xfId="0" applyNumberFormat="1" applyFont="1" applyFill="1" applyBorder="1" applyAlignment="1">
      <alignment horizontal="center" vertical="top"/>
    </xf>
    <xf numFmtId="165" fontId="17" fillId="4" borderId="12" xfId="0" applyNumberFormat="1" applyFont="1" applyFill="1" applyBorder="1" applyAlignment="1">
      <alignment horizontal="center" vertical="top"/>
    </xf>
    <xf numFmtId="165" fontId="17" fillId="29" borderId="12" xfId="0" applyNumberFormat="1" applyFont="1" applyFill="1" applyBorder="1" applyAlignment="1">
      <alignment horizontal="center" vertical="center" wrapText="1"/>
    </xf>
    <xf numFmtId="165" fontId="21" fillId="0" borderId="12" xfId="0" applyNumberFormat="1" applyFont="1" applyBorder="1" applyAlignment="1">
      <alignment horizontal="center" vertical="center"/>
    </xf>
    <xf numFmtId="165" fontId="17" fillId="0" borderId="12" xfId="0" applyNumberFormat="1" applyFont="1" applyBorder="1" applyAlignment="1">
      <alignment horizontal="center" vertical="top"/>
    </xf>
    <xf numFmtId="165" fontId="21" fillId="0" borderId="12" xfId="0" applyNumberFormat="1" applyFont="1" applyBorder="1" applyAlignment="1">
      <alignment horizontal="center" vertical="top"/>
    </xf>
    <xf numFmtId="165" fontId="16" fillId="0" borderId="12" xfId="0" applyNumberFormat="1" applyFont="1" applyFill="1" applyBorder="1" applyAlignment="1">
      <alignment horizontal="center" vertical="top"/>
    </xf>
    <xf numFmtId="165" fontId="18" fillId="0" borderId="12" xfId="0" applyNumberFormat="1" applyFont="1" applyFill="1" applyBorder="1" applyAlignment="1">
      <alignment horizontal="center" vertical="top"/>
    </xf>
    <xf numFmtId="0" fontId="21" fillId="0" borderId="6" xfId="0" applyFont="1" applyFill="1" applyBorder="1" applyAlignment="1">
      <alignment horizontal="left" vertical="top" wrapText="1"/>
    </xf>
    <xf numFmtId="2" fontId="21" fillId="0" borderId="6" xfId="0" applyNumberFormat="1" applyFont="1" applyFill="1" applyBorder="1" applyAlignment="1">
      <alignment horizontal="left" vertical="top" wrapText="1"/>
    </xf>
    <xf numFmtId="0" fontId="18" fillId="26" borderId="6" xfId="0" applyFont="1" applyFill="1" applyBorder="1" applyAlignment="1">
      <alignment vertical="top" wrapText="1"/>
    </xf>
    <xf numFmtId="165" fontId="17" fillId="0" borderId="6" xfId="0" applyNumberFormat="1" applyFont="1" applyFill="1" applyBorder="1" applyAlignment="1">
      <alignment horizontal="center" vertical="top"/>
    </xf>
    <xf numFmtId="0" fontId="18" fillId="0" borderId="6" xfId="0" applyFont="1" applyFill="1" applyBorder="1" applyAlignment="1">
      <alignment vertical="top" wrapText="1"/>
    </xf>
    <xf numFmtId="0" fontId="24" fillId="26" borderId="6" xfId="0" applyFont="1" applyFill="1" applyBorder="1" applyAlignment="1">
      <alignment horizontal="justify" vertical="top"/>
    </xf>
    <xf numFmtId="0" fontId="25" fillId="26" borderId="6" xfId="0" applyFont="1" applyFill="1" applyBorder="1" applyAlignment="1">
      <alignment horizontal="justify" vertical="top"/>
    </xf>
    <xf numFmtId="0" fontId="18" fillId="0" borderId="6" xfId="0" applyFont="1" applyFill="1" applyBorder="1" applyAlignment="1">
      <alignment horizontal="left" vertical="top" wrapText="1"/>
    </xf>
    <xf numFmtId="0" fontId="13" fillId="0" borderId="6" xfId="0" applyFont="1" applyFill="1" applyBorder="1" applyAlignment="1">
      <alignment horizontal="left" vertical="top" wrapText="1"/>
    </xf>
    <xf numFmtId="165" fontId="17" fillId="8" borderId="12" xfId="0" applyNumberFormat="1" applyFont="1" applyFill="1" applyBorder="1" applyAlignment="1">
      <alignment horizontal="center" vertical="top"/>
    </xf>
    <xf numFmtId="165" fontId="18" fillId="0" borderId="17" xfId="0" applyNumberFormat="1" applyFont="1" applyFill="1" applyBorder="1" applyAlignment="1">
      <alignment horizontal="center" vertical="top"/>
    </xf>
    <xf numFmtId="165" fontId="16" fillId="31" borderId="6" xfId="0" applyNumberFormat="1" applyFont="1" applyFill="1" applyBorder="1" applyAlignment="1">
      <alignment horizontal="center" vertical="top"/>
    </xf>
    <xf numFmtId="0" fontId="11" fillId="0" borderId="6" xfId="0" applyFont="1" applyBorder="1" applyAlignment="1">
      <alignment vertical="top" wrapText="1"/>
    </xf>
    <xf numFmtId="165" fontId="16" fillId="31" borderId="20" xfId="0" applyNumberFormat="1" applyFont="1" applyFill="1" applyBorder="1" applyAlignment="1">
      <alignment horizontal="center" vertical="top"/>
    </xf>
    <xf numFmtId="1" fontId="11" fillId="0" borderId="6" xfId="0" applyNumberFormat="1" applyFont="1" applyBorder="1" applyAlignment="1">
      <alignment vertical="top" wrapText="1"/>
    </xf>
    <xf numFmtId="165" fontId="16" fillId="8" borderId="12" xfId="0" applyNumberFormat="1" applyFont="1" applyFill="1" applyBorder="1" applyAlignment="1">
      <alignment horizontal="center" vertical="top"/>
    </xf>
    <xf numFmtId="165" fontId="18" fillId="0" borderId="6" xfId="0" applyNumberFormat="1" applyFont="1" applyFill="1" applyBorder="1" applyAlignment="1">
      <alignment horizontal="left" vertical="top" wrapText="1"/>
    </xf>
    <xf numFmtId="1" fontId="11" fillId="0" borderId="13" xfId="0" applyNumberFormat="1" applyFont="1" applyBorder="1" applyAlignment="1">
      <alignment vertical="top" wrapText="1"/>
    </xf>
    <xf numFmtId="1" fontId="18" fillId="0" borderId="6" xfId="0" applyNumberFormat="1" applyFont="1" applyBorder="1" applyAlignment="1">
      <alignment horizontal="left" vertical="top" wrapText="1"/>
    </xf>
    <xf numFmtId="0" fontId="11" fillId="0" borderId="6" xfId="0" applyFont="1" applyBorder="1" applyAlignment="1">
      <alignment horizontal="justify" vertical="center" wrapText="1"/>
    </xf>
    <xf numFmtId="0" fontId="11" fillId="0" borderId="12" xfId="0" applyFont="1" applyBorder="1" applyAlignment="1">
      <alignment horizontal="center" vertical="top" wrapText="1"/>
    </xf>
    <xf numFmtId="165" fontId="13" fillId="34" borderId="12" xfId="0" applyNumberFormat="1" applyFont="1" applyFill="1" applyBorder="1" applyAlignment="1">
      <alignment horizontal="center" vertical="top" wrapText="1"/>
    </xf>
    <xf numFmtId="0" fontId="0" fillId="0" borderId="21" xfId="0" applyFont="1" applyBorder="1" applyAlignment="1">
      <alignment vertical="top" wrapText="1"/>
    </xf>
    <xf numFmtId="0" fontId="11" fillId="33" borderId="6" xfId="0" applyFont="1" applyFill="1" applyBorder="1" applyAlignment="1">
      <alignment vertical="top"/>
    </xf>
    <xf numFmtId="0" fontId="11" fillId="33" borderId="5" xfId="0" applyFont="1" applyFill="1" applyBorder="1" applyAlignment="1">
      <alignment vertical="top" wrapText="1"/>
    </xf>
    <xf numFmtId="0" fontId="11" fillId="33" borderId="7" xfId="0" applyFont="1" applyFill="1" applyBorder="1" applyAlignment="1">
      <alignment vertical="top" wrapText="1"/>
    </xf>
    <xf numFmtId="165" fontId="17" fillId="37" borderId="6" xfId="0" applyNumberFormat="1" applyFont="1" applyFill="1" applyBorder="1" applyAlignment="1">
      <alignment horizontal="center" vertical="top"/>
    </xf>
    <xf numFmtId="165" fontId="17" fillId="37" borderId="5" xfId="0" applyNumberFormat="1" applyFont="1" applyFill="1" applyBorder="1" applyAlignment="1">
      <alignment horizontal="center" vertical="top"/>
    </xf>
    <xf numFmtId="0" fontId="11" fillId="32" borderId="5" xfId="0" applyFont="1" applyFill="1" applyBorder="1" applyAlignment="1">
      <alignment vertical="top" wrapText="1"/>
    </xf>
    <xf numFmtId="0" fontId="11" fillId="32" borderId="7" xfId="0" applyFont="1" applyFill="1" applyBorder="1" applyAlignment="1">
      <alignment vertical="top" wrapText="1"/>
    </xf>
    <xf numFmtId="165" fontId="13" fillId="35" borderId="17" xfId="0" applyNumberFormat="1" applyFont="1" applyFill="1" applyBorder="1" applyAlignment="1">
      <alignment horizontal="center" vertical="top"/>
    </xf>
    <xf numFmtId="165" fontId="11" fillId="35" borderId="6" xfId="0" applyNumberFormat="1" applyFont="1" applyFill="1" applyBorder="1" applyAlignment="1">
      <alignment horizontal="left" vertical="top" wrapText="1"/>
    </xf>
    <xf numFmtId="165" fontId="16" fillId="0" borderId="5" xfId="0" applyNumberFormat="1" applyFont="1" applyBorder="1" applyAlignment="1">
      <alignment horizontal="center" vertical="top"/>
    </xf>
    <xf numFmtId="165" fontId="16" fillId="24" borderId="5" xfId="0" applyNumberFormat="1" applyFont="1" applyFill="1" applyBorder="1" applyAlignment="1">
      <alignment horizontal="center" vertical="top"/>
    </xf>
    <xf numFmtId="0" fontId="17" fillId="0" borderId="5" xfId="0" applyFont="1" applyBorder="1" applyAlignment="1">
      <alignment horizontal="center" vertical="top"/>
    </xf>
    <xf numFmtId="165" fontId="31" fillId="0" borderId="5" xfId="0" applyNumberFormat="1" applyFont="1" applyBorder="1" applyAlignment="1">
      <alignment horizontal="center" vertical="top"/>
    </xf>
    <xf numFmtId="165" fontId="31" fillId="0" borderId="12" xfId="0" applyNumberFormat="1" applyFont="1" applyBorder="1" applyAlignment="1">
      <alignment horizontal="center" vertical="top"/>
    </xf>
    <xf numFmtId="0" fontId="13" fillId="0" borderId="6" xfId="0" applyFont="1" applyBorder="1" applyAlignment="1">
      <alignment vertical="top" wrapText="1"/>
    </xf>
    <xf numFmtId="0" fontId="33" fillId="0" borderId="5" xfId="0" applyFont="1" applyFill="1" applyBorder="1" applyAlignment="1">
      <alignment horizontal="left" vertical="top" wrapText="1"/>
    </xf>
    <xf numFmtId="0" fontId="24" fillId="26" borderId="6" xfId="0" applyFont="1" applyFill="1" applyBorder="1" applyAlignment="1">
      <alignment horizontal="left" vertical="top" wrapText="1"/>
    </xf>
    <xf numFmtId="0" fontId="18" fillId="0" borderId="6" xfId="0" applyFont="1" applyBorder="1" applyAlignment="1">
      <alignment vertical="top" wrapText="1"/>
    </xf>
    <xf numFmtId="0" fontId="18" fillId="0" borderId="5" xfId="0" applyFont="1" applyBorder="1" applyAlignment="1">
      <alignment horizontal="center" vertical="top"/>
    </xf>
    <xf numFmtId="0" fontId="18" fillId="0" borderId="7" xfId="0" applyFont="1" applyBorder="1" applyAlignment="1">
      <alignment horizontal="center" vertical="top"/>
    </xf>
    <xf numFmtId="0" fontId="18" fillId="0" borderId="6" xfId="0" applyFont="1" applyBorder="1" applyAlignment="1">
      <alignment vertical="top"/>
    </xf>
    <xf numFmtId="0" fontId="18" fillId="0" borderId="8" xfId="0" applyFont="1" applyBorder="1" applyAlignment="1">
      <alignment vertical="top"/>
    </xf>
    <xf numFmtId="0" fontId="18" fillId="0" borderId="14" xfId="0" applyFont="1" applyBorder="1" applyAlignment="1">
      <alignment vertical="top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25" fillId="0" borderId="22" xfId="0" applyFont="1" applyBorder="1" applyAlignment="1">
      <alignment wrapText="1"/>
    </xf>
    <xf numFmtId="0" fontId="18" fillId="0" borderId="5" xfId="0" applyFont="1" applyBorder="1" applyAlignment="1">
      <alignment vertical="top"/>
    </xf>
    <xf numFmtId="0" fontId="18" fillId="0" borderId="7" xfId="0" applyFont="1" applyBorder="1" applyAlignment="1">
      <alignment vertical="top"/>
    </xf>
    <xf numFmtId="0" fontId="18" fillId="0" borderId="5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2" fontId="18" fillId="0" borderId="23" xfId="0" applyNumberFormat="1" applyFont="1" applyBorder="1" applyAlignment="1">
      <alignment vertical="top" wrapText="1"/>
    </xf>
    <xf numFmtId="165" fontId="13" fillId="0" borderId="12" xfId="0" applyNumberFormat="1" applyFont="1" applyFill="1" applyBorder="1" applyAlignment="1">
      <alignment horizontal="center" vertical="top"/>
    </xf>
    <xf numFmtId="0" fontId="18" fillId="0" borderId="5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center" vertical="top" wrapText="1"/>
    </xf>
    <xf numFmtId="165" fontId="18" fillId="0" borderId="7" xfId="0" applyNumberFormat="1" applyFont="1" applyFill="1" applyBorder="1" applyAlignment="1">
      <alignment horizontal="center" vertical="top"/>
    </xf>
    <xf numFmtId="1" fontId="18" fillId="0" borderId="8" xfId="0" applyNumberFormat="1" applyFont="1" applyFill="1" applyBorder="1" applyAlignment="1">
      <alignment horizontal="center" vertical="top"/>
    </xf>
    <xf numFmtId="1" fontId="18" fillId="0" borderId="14" xfId="0" applyNumberFormat="1" applyFont="1" applyFill="1" applyBorder="1" applyAlignment="1">
      <alignment horizontal="center" vertical="top"/>
    </xf>
    <xf numFmtId="1" fontId="18" fillId="0" borderId="7" xfId="0" applyNumberFormat="1" applyFont="1" applyFill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0" fontId="11" fillId="0" borderId="6" xfId="0" applyFont="1" applyBorder="1" applyAlignment="1">
      <alignment horizontal="justify" vertical="top" wrapText="1"/>
    </xf>
    <xf numFmtId="49" fontId="11" fillId="0" borderId="5" xfId="0" applyNumberFormat="1" applyFont="1" applyFill="1" applyBorder="1" applyAlignment="1">
      <alignment horizontal="left" vertical="top" textRotation="90" wrapText="1"/>
    </xf>
    <xf numFmtId="49" fontId="11" fillId="0" borderId="5" xfId="0" applyNumberFormat="1" applyFont="1" applyFill="1" applyBorder="1" applyAlignment="1">
      <alignment horizontal="center" vertical="top" textRotation="90" wrapText="1"/>
    </xf>
    <xf numFmtId="49" fontId="17" fillId="0" borderId="12" xfId="0" applyNumberFormat="1" applyFont="1" applyFill="1" applyBorder="1" applyAlignment="1">
      <alignment horizontal="center" vertical="top"/>
    </xf>
    <xf numFmtId="0" fontId="11" fillId="28" borderId="5" xfId="0" applyFont="1" applyFill="1" applyBorder="1" applyAlignment="1">
      <alignment horizontal="center" vertical="top" textRotation="90"/>
    </xf>
    <xf numFmtId="165" fontId="21" fillId="0" borderId="5" xfId="0" applyNumberFormat="1" applyFont="1" applyFill="1" applyBorder="1" applyAlignment="1">
      <alignment horizontal="center" vertical="top"/>
    </xf>
    <xf numFmtId="49" fontId="17" fillId="31" borderId="5" xfId="0" applyNumberFormat="1" applyFont="1" applyFill="1" applyBorder="1" applyAlignment="1">
      <alignment horizontal="center" vertical="top"/>
    </xf>
    <xf numFmtId="49" fontId="17" fillId="8" borderId="5" xfId="0" applyNumberFormat="1" applyFont="1" applyFill="1" applyBorder="1" applyAlignment="1">
      <alignment horizontal="center" vertical="top"/>
    </xf>
    <xf numFmtId="49" fontId="11" fillId="0" borderId="5" xfId="0" applyNumberFormat="1" applyFont="1" applyBorder="1" applyAlignment="1">
      <alignment horizontal="center" vertical="top"/>
    </xf>
    <xf numFmtId="49" fontId="11" fillId="0" borderId="5" xfId="0" applyNumberFormat="1" applyFont="1" applyBorder="1" applyAlignment="1">
      <alignment horizontal="center" vertical="top" textRotation="90"/>
    </xf>
    <xf numFmtId="49" fontId="11" fillId="0" borderId="5" xfId="0" applyNumberFormat="1" applyFont="1" applyBorder="1" applyAlignment="1">
      <alignment horizontal="center" vertical="top" wrapText="1"/>
    </xf>
    <xf numFmtId="0" fontId="13" fillId="0" borderId="5" xfId="0" applyFont="1" applyFill="1" applyBorder="1" applyAlignment="1">
      <alignment horizontal="left" vertical="top" wrapText="1"/>
    </xf>
    <xf numFmtId="49" fontId="17" fillId="0" borderId="5" xfId="0" applyNumberFormat="1" applyFont="1" applyBorder="1" applyAlignment="1">
      <alignment horizontal="center" vertical="top"/>
    </xf>
    <xf numFmtId="49" fontId="17" fillId="36" borderId="5" xfId="0" applyNumberFormat="1" applyFont="1" applyFill="1" applyBorder="1" applyAlignment="1">
      <alignment horizontal="center" vertical="top"/>
    </xf>
    <xf numFmtId="49" fontId="17" fillId="4" borderId="12" xfId="0" applyNumberFormat="1" applyFont="1" applyFill="1" applyBorder="1" applyAlignment="1">
      <alignment horizontal="right" vertical="top"/>
    </xf>
    <xf numFmtId="49" fontId="17" fillId="4" borderId="15" xfId="0" applyNumberFormat="1" applyFont="1" applyFill="1" applyBorder="1" applyAlignment="1">
      <alignment horizontal="right" vertical="top"/>
    </xf>
    <xf numFmtId="49" fontId="17" fillId="4" borderId="28" xfId="0" applyNumberFormat="1" applyFont="1" applyFill="1" applyBorder="1" applyAlignment="1">
      <alignment horizontal="right" vertical="top"/>
    </xf>
    <xf numFmtId="49" fontId="17" fillId="4" borderId="12" xfId="0" applyNumberFormat="1" applyFont="1" applyFill="1" applyBorder="1" applyAlignment="1">
      <alignment horizontal="left" vertical="top"/>
    </xf>
    <xf numFmtId="49" fontId="17" fillId="4" borderId="15" xfId="0" applyNumberFormat="1" applyFont="1" applyFill="1" applyBorder="1" applyAlignment="1">
      <alignment horizontal="left" vertical="top"/>
    </xf>
    <xf numFmtId="49" fontId="17" fillId="34" borderId="5" xfId="0" applyNumberFormat="1" applyFont="1" applyFill="1" applyBorder="1" applyAlignment="1">
      <alignment horizontal="center" vertical="top" wrapText="1"/>
    </xf>
    <xf numFmtId="49" fontId="17" fillId="8" borderId="6" xfId="0" applyNumberFormat="1" applyFont="1" applyFill="1" applyBorder="1" applyAlignment="1">
      <alignment horizontal="center" vertical="top"/>
    </xf>
    <xf numFmtId="49" fontId="11" fillId="34" borderId="8" xfId="0" applyNumberFormat="1" applyFont="1" applyFill="1" applyBorder="1" applyAlignment="1">
      <alignment horizontal="center" vertical="top" wrapText="1"/>
    </xf>
    <xf numFmtId="49" fontId="11" fillId="34" borderId="24" xfId="0" applyNumberFormat="1" applyFont="1" applyFill="1" applyBorder="1" applyAlignment="1">
      <alignment horizontal="center" vertical="top" wrapText="1"/>
    </xf>
    <xf numFmtId="49" fontId="11" fillId="34" borderId="18" xfId="0" applyNumberFormat="1" applyFont="1" applyFill="1" applyBorder="1" applyAlignment="1">
      <alignment horizontal="center" vertical="top" wrapText="1"/>
    </xf>
    <xf numFmtId="165" fontId="13" fillId="35" borderId="5" xfId="0" applyNumberFormat="1" applyFont="1" applyFill="1" applyBorder="1" applyAlignment="1">
      <alignment horizontal="left" vertical="top" wrapText="1"/>
    </xf>
    <xf numFmtId="49" fontId="13" fillId="35" borderId="5" xfId="0" applyNumberFormat="1" applyFont="1" applyFill="1" applyBorder="1" applyAlignment="1">
      <alignment horizontal="center" vertical="top"/>
    </xf>
    <xf numFmtId="49" fontId="11" fillId="35" borderId="5" xfId="0" applyNumberFormat="1" applyFont="1" applyFill="1" applyBorder="1" applyAlignment="1">
      <alignment horizontal="center" vertical="top" textRotation="90"/>
    </xf>
    <xf numFmtId="49" fontId="11" fillId="35" borderId="5" xfId="0" applyNumberFormat="1" applyFont="1" applyFill="1" applyBorder="1" applyAlignment="1">
      <alignment horizontal="center" vertical="top"/>
    </xf>
    <xf numFmtId="49" fontId="17" fillId="8" borderId="13" xfId="0" applyNumberFormat="1" applyFont="1" applyFill="1" applyBorder="1" applyAlignment="1">
      <alignment horizontal="center" vertical="top"/>
    </xf>
    <xf numFmtId="49" fontId="17" fillId="8" borderId="25" xfId="0" applyNumberFormat="1" applyFont="1" applyFill="1" applyBorder="1" applyAlignment="1">
      <alignment horizontal="center" vertical="top"/>
    </xf>
    <xf numFmtId="49" fontId="17" fillId="8" borderId="20" xfId="0" applyNumberFormat="1" applyFont="1" applyFill="1" applyBorder="1" applyAlignment="1">
      <alignment horizontal="center" vertical="top"/>
    </xf>
    <xf numFmtId="49" fontId="17" fillId="34" borderId="17" xfId="0" applyNumberFormat="1" applyFont="1" applyFill="1" applyBorder="1" applyAlignment="1">
      <alignment horizontal="center" vertical="top" wrapText="1"/>
    </xf>
    <xf numFmtId="49" fontId="17" fillId="34" borderId="26" xfId="0" applyNumberFormat="1" applyFont="1" applyFill="1" applyBorder="1" applyAlignment="1">
      <alignment horizontal="center" vertical="top" wrapText="1"/>
    </xf>
    <xf numFmtId="49" fontId="17" fillId="34" borderId="27" xfId="0" applyNumberFormat="1" applyFont="1" applyFill="1" applyBorder="1" applyAlignment="1">
      <alignment horizontal="center" vertical="top" wrapText="1"/>
    </xf>
    <xf numFmtId="49" fontId="13" fillId="34" borderId="5" xfId="0" applyNumberFormat="1" applyFont="1" applyFill="1" applyBorder="1" applyAlignment="1">
      <alignment horizontal="left" vertical="top" wrapText="1"/>
    </xf>
    <xf numFmtId="49" fontId="11" fillId="0" borderId="5" xfId="0" applyNumberFormat="1" applyFont="1" applyFill="1" applyBorder="1" applyAlignment="1">
      <alignment horizontal="center" vertical="top"/>
    </xf>
    <xf numFmtId="49" fontId="11" fillId="0" borderId="5" xfId="0" applyNumberFormat="1" applyFont="1" applyFill="1" applyBorder="1" applyAlignment="1">
      <alignment horizontal="center" vertical="top" textRotation="90"/>
    </xf>
    <xf numFmtId="49" fontId="17" fillId="31" borderId="8" xfId="0" applyNumberFormat="1" applyFont="1" applyFill="1" applyBorder="1" applyAlignment="1">
      <alignment horizontal="center" vertical="top"/>
    </xf>
    <xf numFmtId="49" fontId="17" fillId="31" borderId="24" xfId="0" applyNumberFormat="1" applyFont="1" applyFill="1" applyBorder="1" applyAlignment="1">
      <alignment horizontal="center" vertical="top"/>
    </xf>
    <xf numFmtId="49" fontId="17" fillId="31" borderId="18" xfId="0" applyNumberFormat="1" applyFont="1" applyFill="1" applyBorder="1" applyAlignment="1">
      <alignment horizontal="center" vertical="top"/>
    </xf>
    <xf numFmtId="49" fontId="17" fillId="34" borderId="8" xfId="0" applyNumberFormat="1" applyFont="1" applyFill="1" applyBorder="1" applyAlignment="1">
      <alignment horizontal="center" vertical="top" wrapText="1"/>
    </xf>
    <xf numFmtId="49" fontId="17" fillId="34" borderId="24" xfId="0" applyNumberFormat="1" applyFont="1" applyFill="1" applyBorder="1" applyAlignment="1">
      <alignment horizontal="center" vertical="top" wrapText="1"/>
    </xf>
    <xf numFmtId="49" fontId="17" fillId="34" borderId="18" xfId="0" applyNumberFormat="1" applyFont="1" applyFill="1" applyBorder="1" applyAlignment="1">
      <alignment horizontal="center" vertical="top" wrapText="1"/>
    </xf>
    <xf numFmtId="49" fontId="13" fillId="34" borderId="8" xfId="0" applyNumberFormat="1" applyFont="1" applyFill="1" applyBorder="1" applyAlignment="1">
      <alignment horizontal="left" vertical="top" wrapText="1"/>
    </xf>
    <xf numFmtId="49" fontId="13" fillId="34" borderId="24" xfId="0" applyNumberFormat="1" applyFont="1" applyFill="1" applyBorder="1" applyAlignment="1">
      <alignment horizontal="left" vertical="top" wrapText="1"/>
    </xf>
    <xf numFmtId="49" fontId="13" fillId="34" borderId="18" xfId="0" applyNumberFormat="1" applyFont="1" applyFill="1" applyBorder="1" applyAlignment="1">
      <alignment horizontal="left" vertical="top" wrapText="1"/>
    </xf>
    <xf numFmtId="49" fontId="13" fillId="34" borderId="8" xfId="0" applyNumberFormat="1" applyFont="1" applyFill="1" applyBorder="1" applyAlignment="1">
      <alignment horizontal="center" vertical="top" wrapText="1"/>
    </xf>
    <xf numFmtId="49" fontId="13" fillId="34" borderId="24" xfId="0" applyNumberFormat="1" applyFont="1" applyFill="1" applyBorder="1" applyAlignment="1">
      <alignment horizontal="center" vertical="top" wrapText="1"/>
    </xf>
    <xf numFmtId="49" fontId="13" fillId="34" borderId="18" xfId="0" applyNumberFormat="1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top"/>
    </xf>
    <xf numFmtId="0" fontId="14" fillId="0" borderId="30" xfId="0" applyFont="1" applyBorder="1" applyAlignment="1">
      <alignment horizontal="center" vertical="top"/>
    </xf>
    <xf numFmtId="0" fontId="11" fillId="0" borderId="29" xfId="0" applyFont="1" applyBorder="1" applyAlignment="1">
      <alignment horizontal="center" vertical="top" textRotation="90" wrapText="1"/>
    </xf>
    <xf numFmtId="0" fontId="11" fillId="0" borderId="5" xfId="0" applyFont="1" applyBorder="1" applyAlignment="1">
      <alignment horizontal="center" vertical="top" textRotation="90" wrapText="1"/>
    </xf>
    <xf numFmtId="0" fontId="13" fillId="0" borderId="31" xfId="30" applyFont="1" applyBorder="1" applyAlignment="1">
      <alignment horizontal="center" vertical="center" shrinkToFit="1"/>
    </xf>
    <xf numFmtId="0" fontId="13" fillId="0" borderId="6" xfId="3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23" fillId="0" borderId="28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left" vertical="top" wrapText="1"/>
    </xf>
    <xf numFmtId="0" fontId="17" fillId="4" borderId="7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center" vertical="center" textRotation="90" wrapText="1"/>
    </xf>
    <xf numFmtId="0" fontId="11" fillId="0" borderId="5" xfId="0" applyFont="1" applyBorder="1" applyAlignment="1">
      <alignment horizontal="center" vertical="center" textRotation="90" wrapText="1"/>
    </xf>
    <xf numFmtId="0" fontId="11" fillId="0" borderId="29" xfId="0" applyNumberFormat="1" applyFont="1" applyBorder="1" applyAlignment="1">
      <alignment vertical="top" textRotation="90" wrapText="1"/>
    </xf>
    <xf numFmtId="0" fontId="11" fillId="0" borderId="5" xfId="0" applyNumberFormat="1" applyFont="1" applyBorder="1" applyAlignment="1">
      <alignment vertical="top" textRotation="90" wrapText="1"/>
    </xf>
    <xf numFmtId="0" fontId="13" fillId="0" borderId="0" xfId="0" applyFont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center" textRotation="90" wrapText="1"/>
    </xf>
    <xf numFmtId="0" fontId="14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29" xfId="0" applyFont="1" applyBorder="1" applyAlignment="1">
      <alignment vertical="top" textRotation="90" wrapText="1"/>
    </xf>
    <xf numFmtId="0" fontId="11" fillId="0" borderId="5" xfId="0" applyFont="1" applyBorder="1" applyAlignment="1">
      <alignment vertical="top" textRotation="90" wrapText="1"/>
    </xf>
    <xf numFmtId="165" fontId="17" fillId="8" borderId="5" xfId="0" applyNumberFormat="1" applyFont="1" applyFill="1" applyBorder="1" applyAlignment="1">
      <alignment horizontal="right" vertical="top"/>
    </xf>
    <xf numFmtId="0" fontId="17" fillId="8" borderId="5" xfId="0" applyFont="1" applyFill="1" applyBorder="1" applyAlignment="1">
      <alignment horizontal="left" vertical="top"/>
    </xf>
    <xf numFmtId="0" fontId="17" fillId="8" borderId="7" xfId="0" applyFont="1" applyFill="1" applyBorder="1" applyAlignment="1">
      <alignment horizontal="left" vertical="top"/>
    </xf>
    <xf numFmtId="0" fontId="1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vertical="top" wrapText="1"/>
    </xf>
    <xf numFmtId="0" fontId="11" fillId="0" borderId="31" xfId="0" applyFont="1" applyBorder="1" applyAlignment="1">
      <alignment horizontal="center" vertical="top" textRotation="90" wrapText="1"/>
    </xf>
    <xf numFmtId="0" fontId="11" fillId="0" borderId="6" xfId="0" applyFont="1" applyBorder="1" applyAlignment="1">
      <alignment horizontal="center" vertical="top" textRotation="90" wrapText="1"/>
    </xf>
    <xf numFmtId="0" fontId="11" fillId="0" borderId="29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3" fillId="0" borderId="29" xfId="30" applyFont="1" applyBorder="1" applyAlignment="1">
      <alignment horizontal="center" vertical="center" shrinkToFit="1"/>
    </xf>
    <xf numFmtId="0" fontId="13" fillId="0" borderId="30" xfId="30" applyFont="1" applyBorder="1" applyAlignment="1">
      <alignment horizontal="center" vertical="center" shrinkToFit="1"/>
    </xf>
    <xf numFmtId="0" fontId="17" fillId="0" borderId="32" xfId="30" applyFont="1" applyBorder="1" applyAlignment="1">
      <alignment horizontal="center" vertical="center" shrinkToFit="1"/>
    </xf>
    <xf numFmtId="0" fontId="17" fillId="0" borderId="33" xfId="30" applyFont="1" applyBorder="1" applyAlignment="1">
      <alignment horizontal="center" vertical="center" shrinkToFit="1"/>
    </xf>
    <xf numFmtId="0" fontId="17" fillId="0" borderId="34" xfId="30" applyFont="1" applyBorder="1" applyAlignment="1">
      <alignment horizontal="center" vertical="center" shrinkToFit="1"/>
    </xf>
    <xf numFmtId="0" fontId="15" fillId="25" borderId="6" xfId="0" applyFont="1" applyFill="1" applyBorder="1" applyAlignment="1">
      <alignment horizontal="left" vertical="top" wrapText="1"/>
    </xf>
    <xf numFmtId="0" fontId="15" fillId="25" borderId="5" xfId="0" applyFont="1" applyFill="1" applyBorder="1" applyAlignment="1">
      <alignment horizontal="left" vertical="top" wrapText="1"/>
    </xf>
    <xf numFmtId="0" fontId="15" fillId="25" borderId="7" xfId="0" applyFont="1" applyFill="1" applyBorder="1" applyAlignment="1">
      <alignment horizontal="left" vertical="top" wrapText="1"/>
    </xf>
    <xf numFmtId="0" fontId="17" fillId="36" borderId="12" xfId="0" applyFont="1" applyFill="1" applyBorder="1" applyAlignment="1">
      <alignment horizontal="left" vertical="top" wrapText="1"/>
    </xf>
    <xf numFmtId="49" fontId="17" fillId="4" borderId="8" xfId="0" applyNumberFormat="1" applyFont="1" applyFill="1" applyBorder="1" applyAlignment="1">
      <alignment horizontal="center" vertical="top"/>
    </xf>
    <xf numFmtId="49" fontId="17" fillId="4" borderId="24" xfId="0" applyNumberFormat="1" applyFont="1" applyFill="1" applyBorder="1" applyAlignment="1">
      <alignment horizontal="center" vertical="top"/>
    </xf>
    <xf numFmtId="0" fontId="17" fillId="0" borderId="5" xfId="0" applyFont="1" applyFill="1" applyBorder="1" applyAlignment="1">
      <alignment horizontal="left" vertical="top" wrapText="1"/>
    </xf>
    <xf numFmtId="49" fontId="11" fillId="0" borderId="8" xfId="0" applyNumberFormat="1" applyFont="1" applyBorder="1" applyAlignment="1">
      <alignment horizontal="center" vertical="top"/>
    </xf>
    <xf numFmtId="49" fontId="11" fillId="0" borderId="18" xfId="0" applyNumberFormat="1" applyFont="1" applyBorder="1" applyAlignment="1">
      <alignment horizontal="center" vertical="top"/>
    </xf>
    <xf numFmtId="165" fontId="16" fillId="8" borderId="5" xfId="0" applyNumberFormat="1" applyFont="1" applyFill="1" applyBorder="1" applyAlignment="1">
      <alignment horizontal="right" vertical="top"/>
    </xf>
    <xf numFmtId="0" fontId="17" fillId="36" borderId="15" xfId="0" applyFont="1" applyFill="1" applyBorder="1" applyAlignment="1">
      <alignment horizontal="left" vertical="top" wrapText="1"/>
    </xf>
    <xf numFmtId="0" fontId="17" fillId="36" borderId="35" xfId="0" applyFont="1" applyFill="1" applyBorder="1" applyAlignment="1">
      <alignment horizontal="left" vertical="top" wrapText="1"/>
    </xf>
    <xf numFmtId="0" fontId="17" fillId="4" borderId="36" xfId="0" applyFont="1" applyFill="1" applyBorder="1" applyAlignment="1">
      <alignment horizontal="left" vertical="top" wrapText="1"/>
    </xf>
    <xf numFmtId="49" fontId="16" fillId="36" borderId="12" xfId="0" applyNumberFormat="1" applyFont="1" applyFill="1" applyBorder="1" applyAlignment="1">
      <alignment horizontal="right" vertical="center"/>
    </xf>
    <xf numFmtId="49" fontId="16" fillId="36" borderId="15" xfId="0" applyNumberFormat="1" applyFont="1" applyFill="1" applyBorder="1" applyAlignment="1">
      <alignment horizontal="right" vertical="center"/>
    </xf>
    <xf numFmtId="49" fontId="16" fillId="36" borderId="28" xfId="0" applyNumberFormat="1" applyFont="1" applyFill="1" applyBorder="1" applyAlignment="1">
      <alignment horizontal="right" vertical="center"/>
    </xf>
    <xf numFmtId="49" fontId="17" fillId="0" borderId="8" xfId="0" applyNumberFormat="1" applyFont="1" applyBorder="1" applyAlignment="1">
      <alignment horizontal="center" vertical="top"/>
    </xf>
    <xf numFmtId="49" fontId="16" fillId="4" borderId="12" xfId="0" applyNumberFormat="1" applyFont="1" applyFill="1" applyBorder="1" applyAlignment="1">
      <alignment horizontal="left" vertical="center" wrapText="1"/>
    </xf>
    <xf numFmtId="49" fontId="16" fillId="4" borderId="15" xfId="0" applyNumberFormat="1" applyFont="1" applyFill="1" applyBorder="1" applyAlignment="1">
      <alignment horizontal="left" vertical="center" wrapText="1"/>
    </xf>
    <xf numFmtId="49" fontId="16" fillId="4" borderId="16" xfId="0" applyNumberFormat="1" applyFont="1" applyFill="1" applyBorder="1" applyAlignment="1">
      <alignment horizontal="left" vertical="center" wrapText="1"/>
    </xf>
    <xf numFmtId="165" fontId="11" fillId="0" borderId="5" xfId="0" applyNumberFormat="1" applyFont="1" applyFill="1" applyBorder="1" applyAlignment="1">
      <alignment horizontal="center" vertical="top"/>
    </xf>
    <xf numFmtId="49" fontId="16" fillId="25" borderId="10" xfId="0" applyNumberFormat="1" applyFont="1" applyFill="1" applyBorder="1" applyAlignment="1">
      <alignment horizontal="right" vertical="top"/>
    </xf>
    <xf numFmtId="49" fontId="11" fillId="34" borderId="8" xfId="0" applyNumberFormat="1" applyFont="1" applyFill="1" applyBorder="1" applyAlignment="1">
      <alignment horizontal="center" vertical="top" textRotation="90" wrapText="1"/>
    </xf>
    <xf numFmtId="49" fontId="11" fillId="34" borderId="24" xfId="0" applyNumberFormat="1" applyFont="1" applyFill="1" applyBorder="1" applyAlignment="1">
      <alignment horizontal="center" vertical="top" textRotation="90" wrapText="1"/>
    </xf>
    <xf numFmtId="49" fontId="11" fillId="34" borderId="18" xfId="0" applyNumberFormat="1" applyFont="1" applyFill="1" applyBorder="1" applyAlignment="1">
      <alignment horizontal="center" vertical="top" textRotation="90" wrapText="1"/>
    </xf>
    <xf numFmtId="0" fontId="11" fillId="28" borderId="5" xfId="0" applyFont="1" applyFill="1" applyBorder="1" applyAlignment="1">
      <alignment horizontal="center" vertical="top" textRotation="90"/>
    </xf>
    <xf numFmtId="49" fontId="18" fillId="0" borderId="5" xfId="0" applyNumberFormat="1" applyFont="1" applyFill="1" applyBorder="1" applyAlignment="1">
      <alignment horizontal="center" vertical="top"/>
    </xf>
    <xf numFmtId="165" fontId="13" fillId="0" borderId="5" xfId="0" applyNumberFormat="1" applyFont="1" applyFill="1" applyBorder="1" applyAlignment="1">
      <alignment horizontal="left" vertical="top" wrapText="1"/>
    </xf>
    <xf numFmtId="49" fontId="17" fillId="0" borderId="5" xfId="0" applyNumberFormat="1" applyFont="1" applyFill="1" applyBorder="1" applyAlignment="1">
      <alignment horizontal="center" vertical="top"/>
    </xf>
    <xf numFmtId="0" fontId="17" fillId="36" borderId="37" xfId="0" applyFont="1" applyFill="1" applyBorder="1" applyAlignment="1">
      <alignment horizontal="left" vertical="top" wrapText="1"/>
    </xf>
    <xf numFmtId="49" fontId="17" fillId="31" borderId="12" xfId="0" applyNumberFormat="1" applyFont="1" applyFill="1" applyBorder="1" applyAlignment="1">
      <alignment horizontal="left" vertical="top" wrapText="1"/>
    </xf>
    <xf numFmtId="49" fontId="17" fillId="31" borderId="15" xfId="0" applyNumberFormat="1" applyFont="1" applyFill="1" applyBorder="1" applyAlignment="1">
      <alignment horizontal="left" vertical="top" wrapText="1"/>
    </xf>
    <xf numFmtId="49" fontId="17" fillId="31" borderId="16" xfId="0" applyNumberFormat="1" applyFont="1" applyFill="1" applyBorder="1" applyAlignment="1">
      <alignment horizontal="left" vertical="top" wrapText="1"/>
    </xf>
    <xf numFmtId="165" fontId="17" fillId="8" borderId="12" xfId="0" applyNumberFormat="1" applyFont="1" applyFill="1" applyBorder="1" applyAlignment="1">
      <alignment horizontal="left" vertical="top"/>
    </xf>
    <xf numFmtId="165" fontId="17" fillId="8" borderId="15" xfId="0" applyNumberFormat="1" applyFont="1" applyFill="1" applyBorder="1" applyAlignment="1">
      <alignment horizontal="left" vertical="top"/>
    </xf>
    <xf numFmtId="165" fontId="17" fillId="8" borderId="38" xfId="0" applyNumberFormat="1" applyFont="1" applyFill="1" applyBorder="1" applyAlignment="1">
      <alignment horizontal="left" vertical="top"/>
    </xf>
    <xf numFmtId="165" fontId="17" fillId="8" borderId="39" xfId="0" applyNumberFormat="1" applyFont="1" applyFill="1" applyBorder="1" applyAlignment="1">
      <alignment horizontal="left" vertical="top"/>
    </xf>
    <xf numFmtId="0" fontId="17" fillId="4" borderId="8" xfId="0" applyFont="1" applyFill="1" applyBorder="1" applyAlignment="1">
      <alignment horizontal="left" vertical="top" wrapText="1"/>
    </xf>
    <xf numFmtId="165" fontId="17" fillId="8" borderId="16" xfId="0" applyNumberFormat="1" applyFont="1" applyFill="1" applyBorder="1" applyAlignment="1">
      <alignment horizontal="left" vertical="top"/>
    </xf>
    <xf numFmtId="49" fontId="17" fillId="31" borderId="35" xfId="0" applyNumberFormat="1" applyFont="1" applyFill="1" applyBorder="1" applyAlignment="1">
      <alignment horizontal="left" vertical="top" wrapText="1"/>
    </xf>
    <xf numFmtId="49" fontId="17" fillId="31" borderId="36" xfId="0" applyNumberFormat="1" applyFont="1" applyFill="1" applyBorder="1" applyAlignment="1">
      <alignment horizontal="left" vertical="top" wrapText="1"/>
    </xf>
    <xf numFmtId="49" fontId="17" fillId="4" borderId="16" xfId="0" applyNumberFormat="1" applyFont="1" applyFill="1" applyBorder="1" applyAlignment="1">
      <alignment horizontal="left" vertical="top"/>
    </xf>
    <xf numFmtId="0" fontId="17" fillId="36" borderId="28" xfId="0" applyFont="1" applyFill="1" applyBorder="1" applyAlignment="1">
      <alignment horizontal="left" vertical="top" wrapText="1"/>
    </xf>
    <xf numFmtId="0" fontId="17" fillId="8" borderId="12" xfId="0" applyFont="1" applyFill="1" applyBorder="1" applyAlignment="1">
      <alignment horizontal="left" vertical="top"/>
    </xf>
    <xf numFmtId="0" fontId="17" fillId="8" borderId="15" xfId="0" applyFont="1" applyFill="1" applyBorder="1" applyAlignment="1">
      <alignment horizontal="left" vertical="top"/>
    </xf>
    <xf numFmtId="0" fontId="17" fillId="8" borderId="16" xfId="0" applyFont="1" applyFill="1" applyBorder="1" applyAlignment="1">
      <alignment horizontal="left" vertical="top"/>
    </xf>
  </cellXfs>
  <cellStyles count="3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Geras" xfId="28" builtinId="26"/>
    <cellStyle name="Input" xfId="29"/>
    <cellStyle name="Įprastas" xfId="0" builtinId="0"/>
    <cellStyle name="Įprastas 2" xfId="30"/>
    <cellStyle name="Įprastas 3" xfId="31"/>
    <cellStyle name="Kablelis 2" xfId="32"/>
    <cellStyle name="Linked Cell" xfId="33"/>
    <cellStyle name="Neutral" xfId="34"/>
    <cellStyle name="Note" xfId="3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73"/>
  <sheetViews>
    <sheetView tabSelected="1" topLeftCell="A7" zoomScale="91" zoomScaleNormal="91" zoomScaleSheetLayoutView="100" workbookViewId="0">
      <pane xSplit="26" ySplit="5" topLeftCell="BH171" activePane="bottomRight" state="frozen"/>
      <selection activeCell="A7" sqref="A7"/>
      <selection pane="topRight" activeCell="AA7" sqref="AA7"/>
      <selection pane="bottomLeft" activeCell="A12" sqref="A12"/>
      <selection pane="bottomRight" activeCell="BY12" sqref="A12:IV12"/>
    </sheetView>
  </sheetViews>
  <sheetFormatPr defaultRowHeight="11.25"/>
  <cols>
    <col min="1" max="1" width="2.140625" style="6" customWidth="1"/>
    <col min="2" max="2" width="4.42578125" style="4" customWidth="1"/>
    <col min="3" max="3" width="3.5703125" style="4" customWidth="1"/>
    <col min="4" max="4" width="4.28515625" style="4" customWidth="1"/>
    <col min="5" max="5" width="18.85546875" style="4" customWidth="1"/>
    <col min="6" max="6" width="3" style="4" customWidth="1"/>
    <col min="7" max="7" width="4.28515625" style="5" customWidth="1"/>
    <col min="8" max="8" width="6.140625" style="5" customWidth="1"/>
    <col min="9" max="9" width="7.140625" style="4" customWidth="1"/>
    <col min="10" max="10" width="3.85546875" style="4" bestFit="1" customWidth="1"/>
    <col min="11" max="11" width="4.42578125" style="4" bestFit="1" customWidth="1"/>
    <col min="12" max="12" width="3.85546875" style="4" bestFit="1" customWidth="1"/>
    <col min="13" max="13" width="7.28515625" style="4" bestFit="1" customWidth="1"/>
    <col min="14" max="14" width="6.140625" style="4" bestFit="1" customWidth="1"/>
    <col min="15" max="15" width="7.28515625" style="4" bestFit="1" customWidth="1"/>
    <col min="16" max="16" width="5.42578125" style="4" bestFit="1" customWidth="1"/>
    <col min="17" max="17" width="5.5703125" style="4" bestFit="1" customWidth="1"/>
    <col min="18" max="18" width="4.5703125" style="4" bestFit="1" customWidth="1"/>
    <col min="19" max="21" width="3.85546875" style="4" bestFit="1" customWidth="1"/>
    <col min="22" max="22" width="7" style="4" customWidth="1"/>
    <col min="23" max="23" width="6.85546875" style="4" customWidth="1"/>
    <col min="24" max="24" width="6.140625" style="4" bestFit="1" customWidth="1"/>
    <col min="25" max="25" width="6.5703125" style="4" customWidth="1"/>
    <col min="26" max="26" width="7.28515625" style="4" bestFit="1" customWidth="1"/>
    <col min="27" max="27" width="3.85546875" style="4" bestFit="1" customWidth="1"/>
    <col min="28" max="28" width="4.42578125" style="4" bestFit="1" customWidth="1"/>
    <col min="29" max="29" width="3.85546875" style="4" bestFit="1" customWidth="1"/>
    <col min="30" max="30" width="7.140625" style="4" customWidth="1"/>
    <col min="31" max="31" width="6.7109375" style="4" customWidth="1"/>
    <col min="32" max="32" width="7.42578125" style="4" customWidth="1"/>
    <col min="33" max="33" width="5.42578125" style="4" bestFit="1" customWidth="1"/>
    <col min="34" max="34" width="5.5703125" style="4" bestFit="1" customWidth="1"/>
    <col min="35" max="38" width="3.85546875" style="4" bestFit="1" customWidth="1"/>
    <col min="39" max="39" width="7" style="4" customWidth="1"/>
    <col min="40" max="40" width="7.28515625" style="4" customWidth="1"/>
    <col min="41" max="41" width="6.28515625" style="4" customWidth="1"/>
    <col min="42" max="42" width="9.7109375" style="4" bestFit="1" customWidth="1"/>
    <col min="43" max="43" width="6.5703125" style="4" customWidth="1"/>
    <col min="44" max="44" width="3.7109375" style="4" customWidth="1"/>
    <col min="45" max="46" width="3.85546875" style="4" bestFit="1" customWidth="1"/>
    <col min="47" max="47" width="6.42578125" style="6" customWidth="1"/>
    <col min="48" max="48" width="6.5703125" style="6" customWidth="1"/>
    <col min="49" max="49" width="7" style="6" customWidth="1"/>
    <col min="50" max="50" width="4" style="6" customWidth="1"/>
    <col min="51" max="51" width="5.28515625" style="6" customWidth="1"/>
    <col min="52" max="52" width="3.85546875" style="6" customWidth="1"/>
    <col min="53" max="55" width="3.85546875" style="6" bestFit="1" customWidth="1"/>
    <col min="56" max="56" width="6.5703125" style="6" customWidth="1"/>
    <col min="57" max="57" width="6.42578125" style="6" customWidth="1"/>
    <col min="58" max="58" width="6" style="6" customWidth="1"/>
    <col min="59" max="59" width="9.85546875" style="6" bestFit="1" customWidth="1"/>
    <col min="60" max="60" width="6.42578125" style="4" customWidth="1"/>
    <col min="61" max="63" width="3.7109375" style="4" bestFit="1" customWidth="1"/>
    <col min="64" max="64" width="6.7109375" style="4" customWidth="1"/>
    <col min="65" max="65" width="5.7109375" style="4" customWidth="1"/>
    <col min="66" max="66" width="6.42578125" style="6" customWidth="1"/>
    <col min="67" max="67" width="4.5703125" style="6" customWidth="1"/>
    <col min="68" max="68" width="6.28515625" style="6" customWidth="1"/>
    <col min="69" max="70" width="3.85546875" style="6" bestFit="1" customWidth="1"/>
    <col min="71" max="71" width="4.28515625" style="6" bestFit="1" customWidth="1"/>
    <col min="72" max="72" width="3.85546875" style="6" bestFit="1" customWidth="1"/>
    <col min="73" max="73" width="6.5703125" style="6" customWidth="1"/>
    <col min="74" max="74" width="6.7109375" style="6" customWidth="1"/>
    <col min="75" max="75" width="5.42578125" style="6" customWidth="1"/>
    <col min="76" max="76" width="8.28515625" style="6" bestFit="1" customWidth="1"/>
    <col min="77" max="77" width="12.140625" style="6" customWidth="1"/>
    <col min="78" max="16384" width="9.140625" style="6"/>
  </cols>
  <sheetData>
    <row r="1" spans="1:82">
      <c r="BF1" s="4"/>
      <c r="BW1" s="4"/>
    </row>
    <row r="2" spans="1:82" ht="90" customHeight="1">
      <c r="B2" s="323" t="s">
        <v>169</v>
      </c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  <c r="AL2" s="323"/>
      <c r="AM2" s="323"/>
      <c r="AN2" s="323"/>
      <c r="AO2" s="323"/>
      <c r="AP2" s="323"/>
      <c r="AQ2" s="323"/>
      <c r="AR2" s="323"/>
      <c r="AS2" s="323"/>
      <c r="AT2" s="323"/>
      <c r="AU2" s="323"/>
      <c r="AV2" s="323"/>
      <c r="AW2" s="323"/>
      <c r="AX2" s="323"/>
      <c r="AY2" s="323"/>
      <c r="AZ2" s="323"/>
      <c r="BA2" s="323"/>
      <c r="BB2" s="323"/>
      <c r="BC2" s="323"/>
      <c r="BD2" s="323"/>
      <c r="BE2" s="323"/>
      <c r="BF2" s="323"/>
      <c r="BG2" s="323"/>
      <c r="BH2" s="323"/>
      <c r="BI2" s="323"/>
      <c r="BJ2" s="323"/>
      <c r="BK2" s="323"/>
      <c r="BL2" s="323"/>
      <c r="BM2" s="323"/>
      <c r="BN2" s="323"/>
      <c r="BO2" s="323"/>
      <c r="BP2" s="323"/>
      <c r="BQ2" s="323"/>
      <c r="BR2" s="323"/>
      <c r="BS2" s="323"/>
      <c r="BT2" s="323"/>
      <c r="BU2" s="323"/>
      <c r="BV2" s="323"/>
      <c r="BW2" s="323"/>
      <c r="BX2" s="323"/>
      <c r="BY2" s="323"/>
      <c r="BZ2" s="323"/>
      <c r="CA2" s="323"/>
      <c r="CB2" s="323"/>
      <c r="CC2" s="323"/>
    </row>
    <row r="3" spans="1:82" ht="15.7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324" t="s">
        <v>39</v>
      </c>
      <c r="CC3" s="324"/>
    </row>
    <row r="4" spans="1:82" ht="14.25" customHeight="1">
      <c r="B4" s="314"/>
      <c r="C4" s="314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4"/>
      <c r="T4" s="314"/>
      <c r="U4" s="314"/>
      <c r="V4" s="314"/>
      <c r="W4" s="314"/>
      <c r="X4" s="314"/>
      <c r="Y4" s="314"/>
      <c r="Z4" s="314"/>
      <c r="AA4" s="314"/>
      <c r="AB4" s="314"/>
      <c r="AC4" s="314"/>
      <c r="AD4" s="314"/>
      <c r="AE4" s="314"/>
      <c r="AF4" s="314"/>
      <c r="AG4" s="314"/>
      <c r="AH4" s="314"/>
      <c r="AI4" s="314"/>
      <c r="AJ4" s="314"/>
      <c r="AK4" s="314"/>
      <c r="AL4" s="314"/>
      <c r="AM4" s="314"/>
      <c r="AN4" s="314"/>
      <c r="AO4" s="314"/>
      <c r="AP4" s="314"/>
      <c r="AQ4" s="314"/>
      <c r="AR4" s="3"/>
      <c r="AS4" s="3"/>
      <c r="AT4" s="3"/>
      <c r="BH4" s="6"/>
      <c r="BI4" s="3"/>
      <c r="BJ4" s="3"/>
      <c r="BK4" s="3"/>
      <c r="BL4" s="3"/>
      <c r="BM4" s="3"/>
    </row>
    <row r="5" spans="1:82" ht="14.25" customHeight="1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BH5" s="6"/>
      <c r="BI5" s="3"/>
      <c r="BJ5" s="3"/>
      <c r="BK5" s="3"/>
      <c r="BL5" s="3"/>
      <c r="BM5" s="3"/>
      <c r="CB5" s="39" t="s">
        <v>40</v>
      </c>
    </row>
    <row r="6" spans="1:82" ht="14.25" customHeight="1">
      <c r="B6" s="3"/>
      <c r="C6" s="3"/>
      <c r="D6" s="3"/>
      <c r="E6" s="3"/>
      <c r="F6" s="3"/>
      <c r="G6" s="3"/>
      <c r="H6" s="16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82" ht="7.5" customHeight="1" thickBot="1">
      <c r="A7" s="293"/>
      <c r="B7" s="293"/>
      <c r="C7" s="293"/>
      <c r="D7" s="293"/>
      <c r="E7" s="293"/>
      <c r="F7" s="293"/>
      <c r="G7" s="293"/>
      <c r="H7" s="293"/>
      <c r="I7" s="293"/>
      <c r="J7" s="293"/>
      <c r="K7" s="293"/>
      <c r="L7" s="293"/>
      <c r="M7" s="293"/>
      <c r="N7" s="293"/>
      <c r="O7" s="293"/>
      <c r="P7" s="293"/>
      <c r="Q7" s="293"/>
      <c r="R7" s="293"/>
      <c r="S7" s="293"/>
      <c r="T7" s="293"/>
      <c r="U7" s="293"/>
      <c r="V7" s="293"/>
      <c r="W7" s="293"/>
      <c r="X7" s="293"/>
      <c r="Y7" s="293"/>
      <c r="Z7" s="293"/>
      <c r="AA7" s="293"/>
      <c r="AB7" s="293"/>
      <c r="AC7" s="293"/>
      <c r="AD7" s="293"/>
      <c r="AE7" s="293"/>
      <c r="AF7" s="293"/>
      <c r="AG7" s="293"/>
      <c r="AH7" s="293"/>
      <c r="AI7" s="293"/>
      <c r="AJ7" s="293"/>
      <c r="AK7" s="293"/>
      <c r="AL7" s="293"/>
      <c r="AM7" s="293"/>
      <c r="AN7" s="293"/>
      <c r="AO7" s="293"/>
      <c r="AP7" s="293"/>
      <c r="AQ7" s="293"/>
      <c r="AR7" s="293"/>
      <c r="AS7" s="293"/>
      <c r="AT7" s="293"/>
      <c r="AU7" s="293"/>
      <c r="AV7" s="293"/>
      <c r="AW7" s="293"/>
      <c r="AX7" s="293"/>
      <c r="AY7" s="293"/>
      <c r="AZ7" s="293"/>
      <c r="BA7" s="293"/>
      <c r="BB7" s="293"/>
      <c r="BC7" s="293"/>
      <c r="BD7" s="293"/>
      <c r="BE7" s="293"/>
      <c r="BF7" s="293"/>
      <c r="BG7" s="293"/>
      <c r="BH7" s="293"/>
      <c r="BI7" s="293"/>
      <c r="BJ7" s="293"/>
      <c r="BK7" s="293"/>
      <c r="BL7" s="293"/>
      <c r="BM7" s="293"/>
      <c r="BN7" s="293"/>
      <c r="BO7" s="293"/>
      <c r="BP7" s="293"/>
      <c r="BQ7" s="293"/>
      <c r="BR7" s="293"/>
      <c r="BS7" s="293"/>
      <c r="BT7" s="293"/>
      <c r="BU7" s="293"/>
      <c r="BV7" s="293"/>
      <c r="BW7" s="293"/>
      <c r="BX7" s="293"/>
      <c r="BY7" s="293"/>
      <c r="BZ7" s="293"/>
      <c r="CA7" s="293"/>
      <c r="CB7" s="293"/>
      <c r="CC7" s="293"/>
      <c r="CD7" s="293"/>
    </row>
    <row r="8" spans="1:82" ht="12" customHeight="1" thickBot="1">
      <c r="A8" s="293"/>
      <c r="B8" s="325" t="s">
        <v>0</v>
      </c>
      <c r="C8" s="298" t="s">
        <v>1</v>
      </c>
      <c r="D8" s="298" t="s">
        <v>2</v>
      </c>
      <c r="E8" s="327" t="s">
        <v>33</v>
      </c>
      <c r="F8" s="318" t="s">
        <v>3</v>
      </c>
      <c r="G8" s="312" t="s">
        <v>4</v>
      </c>
      <c r="H8" s="318" t="s">
        <v>24</v>
      </c>
      <c r="I8" s="296">
        <v>2015</v>
      </c>
      <c r="J8" s="296"/>
      <c r="K8" s="296"/>
      <c r="L8" s="296"/>
      <c r="M8" s="296"/>
      <c r="N8" s="296"/>
      <c r="O8" s="296"/>
      <c r="P8" s="296"/>
      <c r="Q8" s="296"/>
      <c r="R8" s="296"/>
      <c r="S8" s="296"/>
      <c r="T8" s="296"/>
      <c r="U8" s="296"/>
      <c r="V8" s="296"/>
      <c r="W8" s="296"/>
      <c r="X8" s="296"/>
      <c r="Y8" s="296"/>
      <c r="Z8" s="296">
        <v>2016</v>
      </c>
      <c r="AA8" s="296"/>
      <c r="AB8" s="296"/>
      <c r="AC8" s="296"/>
      <c r="AD8" s="296"/>
      <c r="AE8" s="296"/>
      <c r="AF8" s="296"/>
      <c r="AG8" s="296"/>
      <c r="AH8" s="296"/>
      <c r="AI8" s="296"/>
      <c r="AJ8" s="296"/>
      <c r="AK8" s="296"/>
      <c r="AL8" s="296"/>
      <c r="AM8" s="296"/>
      <c r="AN8" s="296"/>
      <c r="AO8" s="296"/>
      <c r="AP8" s="296"/>
      <c r="AQ8" s="296">
        <v>2017</v>
      </c>
      <c r="AR8" s="296"/>
      <c r="AS8" s="296"/>
      <c r="AT8" s="296"/>
      <c r="AU8" s="296"/>
      <c r="AV8" s="296"/>
      <c r="AW8" s="296"/>
      <c r="AX8" s="296"/>
      <c r="AY8" s="296"/>
      <c r="AZ8" s="296"/>
      <c r="BA8" s="296"/>
      <c r="BB8" s="296"/>
      <c r="BC8" s="296"/>
      <c r="BD8" s="296"/>
      <c r="BE8" s="296"/>
      <c r="BF8" s="296"/>
      <c r="BG8" s="296"/>
      <c r="BH8" s="296">
        <v>2018</v>
      </c>
      <c r="BI8" s="296"/>
      <c r="BJ8" s="296"/>
      <c r="BK8" s="296"/>
      <c r="BL8" s="296"/>
      <c r="BM8" s="296"/>
      <c r="BN8" s="296"/>
      <c r="BO8" s="296"/>
      <c r="BP8" s="296"/>
      <c r="BQ8" s="296"/>
      <c r="BR8" s="296"/>
      <c r="BS8" s="296"/>
      <c r="BT8" s="296"/>
      <c r="BU8" s="296"/>
      <c r="BV8" s="296"/>
      <c r="BW8" s="296"/>
      <c r="BX8" s="297"/>
      <c r="BY8" s="331" t="s">
        <v>34</v>
      </c>
      <c r="BZ8" s="332"/>
      <c r="CA8" s="332"/>
      <c r="CB8" s="332"/>
      <c r="CC8" s="333"/>
      <c r="CD8" s="293"/>
    </row>
    <row r="9" spans="1:82" ht="51" customHeight="1">
      <c r="A9" s="293"/>
      <c r="B9" s="326"/>
      <c r="C9" s="299"/>
      <c r="D9" s="299"/>
      <c r="E9" s="328"/>
      <c r="F9" s="319"/>
      <c r="G9" s="313"/>
      <c r="H9" s="319"/>
      <c r="I9" s="302" t="s">
        <v>15</v>
      </c>
      <c r="J9" s="303"/>
      <c r="K9" s="303"/>
      <c r="L9" s="303"/>
      <c r="M9" s="303"/>
      <c r="N9" s="303"/>
      <c r="O9" s="303"/>
      <c r="P9" s="303"/>
      <c r="Q9" s="303"/>
      <c r="R9" s="303"/>
      <c r="S9" s="303"/>
      <c r="T9" s="303"/>
      <c r="U9" s="304"/>
      <c r="V9" s="294" t="s">
        <v>17</v>
      </c>
      <c r="W9" s="294"/>
      <c r="X9" s="294"/>
      <c r="Y9" s="294"/>
      <c r="Z9" s="295" t="s">
        <v>15</v>
      </c>
      <c r="AA9" s="295"/>
      <c r="AB9" s="295"/>
      <c r="AC9" s="295"/>
      <c r="AD9" s="295"/>
      <c r="AE9" s="295"/>
      <c r="AF9" s="295"/>
      <c r="AG9" s="295"/>
      <c r="AH9" s="295"/>
      <c r="AI9" s="295"/>
      <c r="AJ9" s="295"/>
      <c r="AK9" s="295"/>
      <c r="AL9" s="295"/>
      <c r="AM9" s="294" t="s">
        <v>38</v>
      </c>
      <c r="AN9" s="294"/>
      <c r="AO9" s="294"/>
      <c r="AP9" s="294"/>
      <c r="AQ9" s="295" t="s">
        <v>15</v>
      </c>
      <c r="AR9" s="295"/>
      <c r="AS9" s="295"/>
      <c r="AT9" s="295"/>
      <c r="AU9" s="295"/>
      <c r="AV9" s="295"/>
      <c r="AW9" s="295"/>
      <c r="AX9" s="295"/>
      <c r="AY9" s="295"/>
      <c r="AZ9" s="295"/>
      <c r="BA9" s="295"/>
      <c r="BB9" s="295"/>
      <c r="BC9" s="295"/>
      <c r="BD9" s="294" t="s">
        <v>18</v>
      </c>
      <c r="BE9" s="294"/>
      <c r="BF9" s="294"/>
      <c r="BG9" s="294"/>
      <c r="BH9" s="295" t="s">
        <v>15</v>
      </c>
      <c r="BI9" s="295"/>
      <c r="BJ9" s="295"/>
      <c r="BK9" s="295"/>
      <c r="BL9" s="295"/>
      <c r="BM9" s="295"/>
      <c r="BN9" s="295"/>
      <c r="BO9" s="295"/>
      <c r="BP9" s="295"/>
      <c r="BQ9" s="295"/>
      <c r="BR9" s="295"/>
      <c r="BS9" s="295"/>
      <c r="BT9" s="295"/>
      <c r="BU9" s="294" t="s">
        <v>18</v>
      </c>
      <c r="BV9" s="294"/>
      <c r="BW9" s="294"/>
      <c r="BX9" s="316"/>
      <c r="BY9" s="300" t="s">
        <v>16</v>
      </c>
      <c r="BZ9" s="329" t="s">
        <v>35</v>
      </c>
      <c r="CA9" s="329"/>
      <c r="CB9" s="329"/>
      <c r="CC9" s="330"/>
      <c r="CD9" s="293"/>
    </row>
    <row r="10" spans="1:82" ht="80.25" customHeight="1">
      <c r="A10" s="293"/>
      <c r="B10" s="326"/>
      <c r="C10" s="299"/>
      <c r="D10" s="299"/>
      <c r="E10" s="328"/>
      <c r="F10" s="319"/>
      <c r="G10" s="313"/>
      <c r="H10" s="319"/>
      <c r="I10" s="305" t="s">
        <v>36</v>
      </c>
      <c r="J10" s="306"/>
      <c r="K10" s="306"/>
      <c r="L10" s="307"/>
      <c r="M10" s="302" t="s">
        <v>12</v>
      </c>
      <c r="N10" s="303"/>
      <c r="O10" s="303"/>
      <c r="P10" s="303"/>
      <c r="Q10" s="304"/>
      <c r="R10" s="311" t="s">
        <v>13</v>
      </c>
      <c r="S10" s="302" t="s">
        <v>14</v>
      </c>
      <c r="T10" s="303"/>
      <c r="U10" s="304"/>
      <c r="V10" s="311" t="s">
        <v>5</v>
      </c>
      <c r="W10" s="317" t="s">
        <v>6</v>
      </c>
      <c r="X10" s="317"/>
      <c r="Y10" s="310" t="s">
        <v>7</v>
      </c>
      <c r="Z10" s="295" t="s">
        <v>11</v>
      </c>
      <c r="AA10" s="295"/>
      <c r="AB10" s="295"/>
      <c r="AC10" s="295"/>
      <c r="AD10" s="302" t="s">
        <v>12</v>
      </c>
      <c r="AE10" s="303"/>
      <c r="AF10" s="303"/>
      <c r="AG10" s="303"/>
      <c r="AH10" s="304"/>
      <c r="AI10" s="311" t="s">
        <v>13</v>
      </c>
      <c r="AJ10" s="295" t="s">
        <v>14</v>
      </c>
      <c r="AK10" s="295"/>
      <c r="AL10" s="295"/>
      <c r="AM10" s="311" t="s">
        <v>5</v>
      </c>
      <c r="AN10" s="317" t="s">
        <v>6</v>
      </c>
      <c r="AO10" s="317"/>
      <c r="AP10" s="310" t="s">
        <v>7</v>
      </c>
      <c r="AQ10" s="295" t="s">
        <v>11</v>
      </c>
      <c r="AR10" s="295"/>
      <c r="AS10" s="295"/>
      <c r="AT10" s="295"/>
      <c r="AU10" s="302" t="s">
        <v>12</v>
      </c>
      <c r="AV10" s="303"/>
      <c r="AW10" s="303"/>
      <c r="AX10" s="303"/>
      <c r="AY10" s="304"/>
      <c r="AZ10" s="311" t="s">
        <v>13</v>
      </c>
      <c r="BA10" s="295" t="s">
        <v>14</v>
      </c>
      <c r="BB10" s="295"/>
      <c r="BC10" s="295"/>
      <c r="BD10" s="311" t="s">
        <v>5</v>
      </c>
      <c r="BE10" s="317" t="s">
        <v>6</v>
      </c>
      <c r="BF10" s="317"/>
      <c r="BG10" s="310" t="s">
        <v>7</v>
      </c>
      <c r="BH10" s="295" t="s">
        <v>11</v>
      </c>
      <c r="BI10" s="295"/>
      <c r="BJ10" s="295"/>
      <c r="BK10" s="295"/>
      <c r="BL10" s="302" t="s">
        <v>12</v>
      </c>
      <c r="BM10" s="303"/>
      <c r="BN10" s="303"/>
      <c r="BO10" s="303"/>
      <c r="BP10" s="304"/>
      <c r="BQ10" s="311" t="s">
        <v>13</v>
      </c>
      <c r="BR10" s="295" t="s">
        <v>14</v>
      </c>
      <c r="BS10" s="295"/>
      <c r="BT10" s="295"/>
      <c r="BU10" s="311" t="s">
        <v>5</v>
      </c>
      <c r="BV10" s="317" t="s">
        <v>6</v>
      </c>
      <c r="BW10" s="317"/>
      <c r="BX10" s="315" t="s">
        <v>7</v>
      </c>
      <c r="BY10" s="301"/>
      <c r="BZ10" s="30" t="s">
        <v>170</v>
      </c>
      <c r="CA10" s="30" t="s">
        <v>171</v>
      </c>
      <c r="CB10" s="30" t="s">
        <v>172</v>
      </c>
      <c r="CC10" s="31" t="s">
        <v>173</v>
      </c>
      <c r="CD10" s="293"/>
    </row>
    <row r="11" spans="1:82" ht="153.75">
      <c r="A11" s="293"/>
      <c r="B11" s="326"/>
      <c r="C11" s="299"/>
      <c r="D11" s="299"/>
      <c r="E11" s="328"/>
      <c r="F11" s="319"/>
      <c r="G11" s="313"/>
      <c r="H11" s="319"/>
      <c r="I11" s="7" t="s">
        <v>29</v>
      </c>
      <c r="J11" s="7" t="s">
        <v>21</v>
      </c>
      <c r="K11" s="7" t="s">
        <v>22</v>
      </c>
      <c r="L11" s="7" t="s">
        <v>23</v>
      </c>
      <c r="M11" s="7" t="s">
        <v>30</v>
      </c>
      <c r="N11" s="7" t="s">
        <v>31</v>
      </c>
      <c r="O11" s="7" t="s">
        <v>37</v>
      </c>
      <c r="P11" s="7" t="s">
        <v>32</v>
      </c>
      <c r="Q11" s="7" t="s">
        <v>25</v>
      </c>
      <c r="R11" s="311"/>
      <c r="S11" s="7" t="s">
        <v>27</v>
      </c>
      <c r="T11" s="7" t="s">
        <v>28</v>
      </c>
      <c r="U11" s="7" t="s">
        <v>26</v>
      </c>
      <c r="V11" s="311"/>
      <c r="W11" s="7" t="s">
        <v>5</v>
      </c>
      <c r="X11" s="1" t="s">
        <v>8</v>
      </c>
      <c r="Y11" s="310"/>
      <c r="Z11" s="7" t="s">
        <v>29</v>
      </c>
      <c r="AA11" s="7" t="s">
        <v>21</v>
      </c>
      <c r="AB11" s="7" t="s">
        <v>22</v>
      </c>
      <c r="AC11" s="9" t="s">
        <v>23</v>
      </c>
      <c r="AD11" s="7" t="s">
        <v>30</v>
      </c>
      <c r="AE11" s="7" t="s">
        <v>31</v>
      </c>
      <c r="AF11" s="7" t="s">
        <v>37</v>
      </c>
      <c r="AG11" s="7" t="s">
        <v>32</v>
      </c>
      <c r="AH11" s="7" t="s">
        <v>25</v>
      </c>
      <c r="AI11" s="311"/>
      <c r="AJ11" s="7" t="s">
        <v>27</v>
      </c>
      <c r="AK11" s="7" t="s">
        <v>28</v>
      </c>
      <c r="AL11" s="25" t="s">
        <v>26</v>
      </c>
      <c r="AM11" s="311"/>
      <c r="AN11" s="7" t="s">
        <v>5</v>
      </c>
      <c r="AO11" s="1" t="s">
        <v>8</v>
      </c>
      <c r="AP11" s="310"/>
      <c r="AQ11" s="7" t="s">
        <v>29</v>
      </c>
      <c r="AR11" s="7" t="s">
        <v>21</v>
      </c>
      <c r="AS11" s="7" t="s">
        <v>22</v>
      </c>
      <c r="AT11" s="7" t="s">
        <v>23</v>
      </c>
      <c r="AU11" s="7" t="s">
        <v>30</v>
      </c>
      <c r="AV11" s="7" t="s">
        <v>31</v>
      </c>
      <c r="AW11" s="7" t="s">
        <v>37</v>
      </c>
      <c r="AX11" s="7" t="s">
        <v>32</v>
      </c>
      <c r="AY11" s="7" t="s">
        <v>25</v>
      </c>
      <c r="AZ11" s="311"/>
      <c r="BA11" s="7" t="s">
        <v>27</v>
      </c>
      <c r="BB11" s="7" t="s">
        <v>28</v>
      </c>
      <c r="BC11" s="25" t="s">
        <v>26</v>
      </c>
      <c r="BD11" s="311"/>
      <c r="BE11" s="7" t="s">
        <v>5</v>
      </c>
      <c r="BF11" s="10" t="s">
        <v>8</v>
      </c>
      <c r="BG11" s="310"/>
      <c r="BH11" s="7" t="s">
        <v>29</v>
      </c>
      <c r="BI11" s="7" t="s">
        <v>21</v>
      </c>
      <c r="BJ11" s="9" t="s">
        <v>22</v>
      </c>
      <c r="BK11" s="9" t="s">
        <v>23</v>
      </c>
      <c r="BL11" s="7" t="s">
        <v>30</v>
      </c>
      <c r="BM11" s="7" t="s">
        <v>31</v>
      </c>
      <c r="BN11" s="7" t="s">
        <v>37</v>
      </c>
      <c r="BO11" s="7" t="s">
        <v>32</v>
      </c>
      <c r="BP11" s="7" t="s">
        <v>25</v>
      </c>
      <c r="BQ11" s="311"/>
      <c r="BR11" s="7" t="s">
        <v>27</v>
      </c>
      <c r="BS11" s="7" t="s">
        <v>28</v>
      </c>
      <c r="BT11" s="25" t="s">
        <v>26</v>
      </c>
      <c r="BU11" s="311"/>
      <c r="BV11" s="7" t="s">
        <v>5</v>
      </c>
      <c r="BW11" s="10" t="s">
        <v>8</v>
      </c>
      <c r="BX11" s="315"/>
      <c r="BY11" s="41"/>
      <c r="BZ11" s="8"/>
      <c r="CA11" s="8"/>
      <c r="CB11" s="8"/>
      <c r="CC11" s="32"/>
      <c r="CD11" s="293"/>
    </row>
    <row r="12" spans="1:82" ht="16.5" customHeight="1">
      <c r="A12" s="293"/>
      <c r="B12" s="334" t="s">
        <v>41</v>
      </c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5"/>
      <c r="Y12" s="335"/>
      <c r="Z12" s="335"/>
      <c r="AA12" s="335"/>
      <c r="AB12" s="335"/>
      <c r="AC12" s="335"/>
      <c r="AD12" s="335"/>
      <c r="AE12" s="335"/>
      <c r="AF12" s="335"/>
      <c r="AG12" s="335"/>
      <c r="AH12" s="335"/>
      <c r="AI12" s="335"/>
      <c r="AJ12" s="335"/>
      <c r="AK12" s="335"/>
      <c r="AL12" s="335"/>
      <c r="AM12" s="335"/>
      <c r="AN12" s="335"/>
      <c r="AO12" s="335"/>
      <c r="AP12" s="335"/>
      <c r="AQ12" s="335"/>
      <c r="AR12" s="335"/>
      <c r="AS12" s="335"/>
      <c r="AT12" s="335"/>
      <c r="AU12" s="335"/>
      <c r="AV12" s="335"/>
      <c r="AW12" s="335"/>
      <c r="AX12" s="335"/>
      <c r="AY12" s="335"/>
      <c r="AZ12" s="335"/>
      <c r="BA12" s="335"/>
      <c r="BB12" s="335"/>
      <c r="BC12" s="335"/>
      <c r="BD12" s="335"/>
      <c r="BE12" s="335"/>
      <c r="BF12" s="335"/>
      <c r="BG12" s="335"/>
      <c r="BH12" s="335"/>
      <c r="BI12" s="335"/>
      <c r="BJ12" s="335"/>
      <c r="BK12" s="335"/>
      <c r="BL12" s="335"/>
      <c r="BM12" s="335"/>
      <c r="BN12" s="335"/>
      <c r="BO12" s="335"/>
      <c r="BP12" s="335"/>
      <c r="BQ12" s="335"/>
      <c r="BR12" s="335"/>
      <c r="BS12" s="335"/>
      <c r="BT12" s="335"/>
      <c r="BU12" s="335"/>
      <c r="BV12" s="335"/>
      <c r="BW12" s="335"/>
      <c r="BX12" s="336"/>
      <c r="BY12" s="35"/>
      <c r="BZ12" s="12"/>
      <c r="CA12" s="12"/>
      <c r="CB12" s="12"/>
      <c r="CC12" s="36"/>
      <c r="CD12" s="293"/>
    </row>
    <row r="13" spans="1:82" s="17" customFormat="1" ht="15" customHeight="1">
      <c r="A13" s="293"/>
      <c r="B13" s="26" t="s">
        <v>9</v>
      </c>
      <c r="C13" s="321" t="s">
        <v>42</v>
      </c>
      <c r="D13" s="321"/>
      <c r="E13" s="321"/>
      <c r="F13" s="321"/>
      <c r="G13" s="321"/>
      <c r="H13" s="321"/>
      <c r="I13" s="321"/>
      <c r="J13" s="321"/>
      <c r="K13" s="321"/>
      <c r="L13" s="321"/>
      <c r="M13" s="321"/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2"/>
      <c r="BY13" s="37"/>
      <c r="BZ13" s="24"/>
      <c r="CA13" s="24"/>
      <c r="CB13" s="24"/>
      <c r="CC13" s="29"/>
      <c r="CD13" s="293"/>
    </row>
    <row r="14" spans="1:82" s="17" customFormat="1" ht="15.75" customHeight="1">
      <c r="A14" s="293"/>
      <c r="B14" s="27" t="s">
        <v>9</v>
      </c>
      <c r="C14" s="15" t="s">
        <v>9</v>
      </c>
      <c r="D14" s="308" t="s">
        <v>43</v>
      </c>
      <c r="E14" s="308"/>
      <c r="F14" s="308"/>
      <c r="G14" s="308"/>
      <c r="H14" s="308"/>
      <c r="I14" s="308"/>
      <c r="J14" s="308"/>
      <c r="K14" s="308"/>
      <c r="L14" s="308"/>
      <c r="M14" s="308"/>
      <c r="N14" s="308"/>
      <c r="O14" s="308"/>
      <c r="P14" s="308"/>
      <c r="Q14" s="308"/>
      <c r="R14" s="308"/>
      <c r="S14" s="308"/>
      <c r="T14" s="308"/>
      <c r="U14" s="308"/>
      <c r="V14" s="308"/>
      <c r="W14" s="308"/>
      <c r="X14" s="308"/>
      <c r="Y14" s="308"/>
      <c r="Z14" s="308"/>
      <c r="AA14" s="308"/>
      <c r="AB14" s="308"/>
      <c r="AC14" s="308"/>
      <c r="AD14" s="308"/>
      <c r="AE14" s="308"/>
      <c r="AF14" s="308"/>
      <c r="AG14" s="308"/>
      <c r="AH14" s="308"/>
      <c r="AI14" s="308"/>
      <c r="AJ14" s="308"/>
      <c r="AK14" s="308"/>
      <c r="AL14" s="308"/>
      <c r="AM14" s="308"/>
      <c r="AN14" s="308"/>
      <c r="AO14" s="308"/>
      <c r="AP14" s="308"/>
      <c r="AQ14" s="308"/>
      <c r="AR14" s="308"/>
      <c r="AS14" s="308"/>
      <c r="AT14" s="308"/>
      <c r="AU14" s="308"/>
      <c r="AV14" s="308"/>
      <c r="AW14" s="308"/>
      <c r="AX14" s="308"/>
      <c r="AY14" s="308"/>
      <c r="AZ14" s="308"/>
      <c r="BA14" s="308"/>
      <c r="BB14" s="308"/>
      <c r="BC14" s="308"/>
      <c r="BD14" s="308"/>
      <c r="BE14" s="308"/>
      <c r="BF14" s="308"/>
      <c r="BG14" s="308"/>
      <c r="BH14" s="308"/>
      <c r="BI14" s="308"/>
      <c r="BJ14" s="308"/>
      <c r="BK14" s="308"/>
      <c r="BL14" s="308"/>
      <c r="BM14" s="308"/>
      <c r="BN14" s="308"/>
      <c r="BO14" s="308"/>
      <c r="BP14" s="308"/>
      <c r="BQ14" s="308"/>
      <c r="BR14" s="308"/>
      <c r="BS14" s="308"/>
      <c r="BT14" s="308"/>
      <c r="BU14" s="308"/>
      <c r="BV14" s="308"/>
      <c r="BW14" s="308"/>
      <c r="BX14" s="309"/>
      <c r="BY14" s="38"/>
      <c r="BZ14" s="23"/>
      <c r="CA14" s="23"/>
      <c r="CB14" s="23"/>
      <c r="CC14" s="28"/>
      <c r="CD14" s="293"/>
    </row>
    <row r="15" spans="1:82" s="17" customFormat="1" ht="78.75" customHeight="1">
      <c r="A15" s="293"/>
      <c r="B15" s="27" t="s">
        <v>9</v>
      </c>
      <c r="C15" s="47" t="s">
        <v>9</v>
      </c>
      <c r="D15" s="44" t="s">
        <v>9</v>
      </c>
      <c r="E15" s="46" t="s">
        <v>95</v>
      </c>
      <c r="F15" s="45" t="s">
        <v>20</v>
      </c>
      <c r="G15" s="43" t="s">
        <v>19</v>
      </c>
      <c r="H15" s="69" t="s">
        <v>216</v>
      </c>
      <c r="I15" s="14"/>
      <c r="J15" s="18"/>
      <c r="K15" s="18"/>
      <c r="L15" s="18"/>
      <c r="M15" s="18">
        <v>4.4000000000000004</v>
      </c>
      <c r="N15" s="18"/>
      <c r="O15" s="18"/>
      <c r="P15" s="18"/>
      <c r="Q15" s="18"/>
      <c r="R15" s="18"/>
      <c r="S15" s="18"/>
      <c r="T15" s="18"/>
      <c r="U15" s="18"/>
      <c r="V15" s="18">
        <f>M15</f>
        <v>4.4000000000000004</v>
      </c>
      <c r="W15" s="18">
        <f>M15</f>
        <v>4.4000000000000004</v>
      </c>
      <c r="X15" s="18">
        <v>0</v>
      </c>
      <c r="Y15" s="11">
        <v>0</v>
      </c>
      <c r="Z15" s="20"/>
      <c r="AA15" s="11"/>
      <c r="AB15" s="11"/>
      <c r="AC15" s="11"/>
      <c r="AD15" s="11">
        <v>10</v>
      </c>
      <c r="AE15" s="11"/>
      <c r="AF15" s="11"/>
      <c r="AG15" s="11"/>
      <c r="AH15" s="11"/>
      <c r="AI15" s="11"/>
      <c r="AJ15" s="11"/>
      <c r="AK15" s="11"/>
      <c r="AL15" s="127"/>
      <c r="AM15" s="11">
        <f>AD15</f>
        <v>10</v>
      </c>
      <c r="AN15" s="11">
        <f>AD15</f>
        <v>10</v>
      </c>
      <c r="AO15" s="11">
        <v>0</v>
      </c>
      <c r="AP15" s="11">
        <v>0</v>
      </c>
      <c r="AQ15" s="19"/>
      <c r="AR15" s="19"/>
      <c r="AS15" s="19"/>
      <c r="AT15" s="19"/>
      <c r="AU15" s="19">
        <v>12</v>
      </c>
      <c r="AV15" s="22"/>
      <c r="AW15" s="19"/>
      <c r="AX15" s="19"/>
      <c r="AY15" s="19"/>
      <c r="AZ15" s="19"/>
      <c r="BA15" s="19"/>
      <c r="BB15" s="19"/>
      <c r="BC15" s="19"/>
      <c r="BD15" s="22">
        <v>12</v>
      </c>
      <c r="BE15" s="22">
        <v>12</v>
      </c>
      <c r="BF15" s="22">
        <v>0</v>
      </c>
      <c r="BG15" s="22">
        <v>0</v>
      </c>
      <c r="BH15" s="19"/>
      <c r="BI15" s="19"/>
      <c r="BJ15" s="19"/>
      <c r="BK15" s="19"/>
      <c r="BL15" s="19">
        <v>12</v>
      </c>
      <c r="BM15" s="19"/>
      <c r="BN15" s="22"/>
      <c r="BO15" s="19"/>
      <c r="BP15" s="19"/>
      <c r="BQ15" s="19"/>
      <c r="BR15" s="19"/>
      <c r="BS15" s="19"/>
      <c r="BT15" s="19"/>
      <c r="BU15" s="19">
        <v>12</v>
      </c>
      <c r="BV15" s="19">
        <v>12</v>
      </c>
      <c r="BW15" s="19">
        <v>0</v>
      </c>
      <c r="BX15" s="61">
        <v>0</v>
      </c>
      <c r="BY15" s="181" t="s">
        <v>96</v>
      </c>
      <c r="BZ15" s="85">
        <v>4</v>
      </c>
      <c r="CA15" s="85">
        <v>5</v>
      </c>
      <c r="CB15" s="85">
        <v>6</v>
      </c>
      <c r="CC15" s="86">
        <v>6</v>
      </c>
      <c r="CD15" s="293"/>
    </row>
    <row r="16" spans="1:82" s="17" customFormat="1" ht="25.5" customHeight="1">
      <c r="A16" s="6"/>
      <c r="B16" s="264" t="s">
        <v>9</v>
      </c>
      <c r="C16" s="338" t="s">
        <v>9</v>
      </c>
      <c r="D16" s="256" t="s">
        <v>44</v>
      </c>
      <c r="E16" s="255" t="s">
        <v>46</v>
      </c>
      <c r="F16" s="254" t="s">
        <v>20</v>
      </c>
      <c r="G16" s="253" t="s">
        <v>19</v>
      </c>
      <c r="H16" s="252" t="s">
        <v>216</v>
      </c>
      <c r="I16" s="128">
        <v>13.5</v>
      </c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>
        <v>0</v>
      </c>
      <c r="W16" s="18">
        <v>0</v>
      </c>
      <c r="X16" s="18">
        <v>0</v>
      </c>
      <c r="Y16" s="11">
        <v>0</v>
      </c>
      <c r="Z16" s="20">
        <v>13</v>
      </c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27"/>
      <c r="AM16" s="11">
        <v>0</v>
      </c>
      <c r="AN16" s="11">
        <v>0</v>
      </c>
      <c r="AO16" s="11">
        <v>0</v>
      </c>
      <c r="AP16" s="11">
        <v>0</v>
      </c>
      <c r="AQ16" s="19">
        <v>20</v>
      </c>
      <c r="AR16" s="19"/>
      <c r="AS16" s="19"/>
      <c r="AT16" s="19"/>
      <c r="AU16" s="19"/>
      <c r="AV16" s="22"/>
      <c r="AW16" s="19"/>
      <c r="AX16" s="19"/>
      <c r="AY16" s="19"/>
      <c r="AZ16" s="19"/>
      <c r="BA16" s="19"/>
      <c r="BB16" s="19"/>
      <c r="BC16" s="19"/>
      <c r="BD16" s="22">
        <v>0</v>
      </c>
      <c r="BE16" s="22">
        <v>0</v>
      </c>
      <c r="BF16" s="22">
        <v>0</v>
      </c>
      <c r="BG16" s="22">
        <v>0</v>
      </c>
      <c r="BH16" s="19">
        <v>20</v>
      </c>
      <c r="BI16" s="19"/>
      <c r="BJ16" s="19"/>
      <c r="BK16" s="19"/>
      <c r="BL16" s="19"/>
      <c r="BM16" s="19"/>
      <c r="BN16" s="22"/>
      <c r="BO16" s="19"/>
      <c r="BP16" s="19"/>
      <c r="BQ16" s="19"/>
      <c r="BR16" s="19"/>
      <c r="BS16" s="19"/>
      <c r="BT16" s="19"/>
      <c r="BU16" s="19">
        <v>0</v>
      </c>
      <c r="BV16" s="19">
        <v>0</v>
      </c>
      <c r="BW16" s="19">
        <v>0</v>
      </c>
      <c r="BX16" s="61">
        <v>0</v>
      </c>
      <c r="BY16" s="33"/>
      <c r="BZ16" s="21"/>
      <c r="CA16" s="21"/>
      <c r="CB16" s="21"/>
      <c r="CC16" s="34"/>
      <c r="CD16" s="6"/>
    </row>
    <row r="17" spans="1:82" s="17" customFormat="1" ht="27" customHeight="1">
      <c r="A17" s="6"/>
      <c r="B17" s="264"/>
      <c r="C17" s="339"/>
      <c r="D17" s="256"/>
      <c r="E17" s="255"/>
      <c r="F17" s="254"/>
      <c r="G17" s="253"/>
      <c r="H17" s="252"/>
      <c r="I17" s="14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1"/>
      <c r="Z17" s="20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27"/>
      <c r="AM17" s="11"/>
      <c r="AN17" s="11"/>
      <c r="AO17" s="11"/>
      <c r="AP17" s="11"/>
      <c r="AQ17" s="19"/>
      <c r="AR17" s="19"/>
      <c r="AS17" s="19"/>
      <c r="AT17" s="19"/>
      <c r="AU17" s="19"/>
      <c r="AV17" s="22"/>
      <c r="AW17" s="19"/>
      <c r="AX17" s="19"/>
      <c r="AY17" s="19"/>
      <c r="AZ17" s="19"/>
      <c r="BA17" s="19"/>
      <c r="BB17" s="19"/>
      <c r="BC17" s="19"/>
      <c r="BD17" s="22"/>
      <c r="BE17" s="22"/>
      <c r="BF17" s="22"/>
      <c r="BG17" s="22"/>
      <c r="BH17" s="19"/>
      <c r="BI17" s="19"/>
      <c r="BJ17" s="19"/>
      <c r="BK17" s="19"/>
      <c r="BL17" s="19"/>
      <c r="BM17" s="19"/>
      <c r="BN17" s="22"/>
      <c r="BO17" s="19"/>
      <c r="BP17" s="19"/>
      <c r="BQ17" s="19"/>
      <c r="BR17" s="19"/>
      <c r="BS17" s="19"/>
      <c r="BT17" s="19"/>
      <c r="BU17" s="19"/>
      <c r="BV17" s="19"/>
      <c r="BW17" s="19"/>
      <c r="BX17" s="61"/>
      <c r="BY17" s="33"/>
      <c r="BZ17" s="21"/>
      <c r="CA17" s="21"/>
      <c r="CB17" s="21"/>
      <c r="CC17" s="34"/>
      <c r="CD17" s="52"/>
    </row>
    <row r="18" spans="1:82" s="17" customFormat="1" ht="25.5" customHeight="1">
      <c r="A18" s="6"/>
      <c r="B18" s="264" t="s">
        <v>9</v>
      </c>
      <c r="C18" s="338" t="s">
        <v>9</v>
      </c>
      <c r="D18" s="256" t="s">
        <v>45</v>
      </c>
      <c r="E18" s="255" t="s">
        <v>47</v>
      </c>
      <c r="F18" s="254" t="s">
        <v>20</v>
      </c>
      <c r="G18" s="253" t="s">
        <v>19</v>
      </c>
      <c r="H18" s="252" t="s">
        <v>216</v>
      </c>
      <c r="I18" s="128">
        <v>0.5</v>
      </c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>
        <v>0</v>
      </c>
      <c r="W18" s="18">
        <v>0</v>
      </c>
      <c r="X18" s="18">
        <v>0</v>
      </c>
      <c r="Y18" s="11">
        <v>0</v>
      </c>
      <c r="Z18" s="20">
        <v>0.5</v>
      </c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27"/>
      <c r="AM18" s="11">
        <v>0</v>
      </c>
      <c r="AN18" s="11">
        <v>0</v>
      </c>
      <c r="AO18" s="11">
        <v>0</v>
      </c>
      <c r="AP18" s="11">
        <v>0</v>
      </c>
      <c r="AQ18" s="19">
        <v>0.8</v>
      </c>
      <c r="AR18" s="19"/>
      <c r="AS18" s="19"/>
      <c r="AT18" s="19"/>
      <c r="AU18" s="19"/>
      <c r="AV18" s="22"/>
      <c r="AW18" s="19"/>
      <c r="AX18" s="19"/>
      <c r="AY18" s="19"/>
      <c r="AZ18" s="19"/>
      <c r="BA18" s="19"/>
      <c r="BB18" s="19"/>
      <c r="BC18" s="19"/>
      <c r="BD18" s="22">
        <v>0</v>
      </c>
      <c r="BE18" s="22">
        <v>0</v>
      </c>
      <c r="BF18" s="22">
        <v>0</v>
      </c>
      <c r="BG18" s="22">
        <v>0</v>
      </c>
      <c r="BH18" s="19">
        <v>0.8</v>
      </c>
      <c r="BI18" s="19"/>
      <c r="BJ18" s="19"/>
      <c r="BK18" s="19"/>
      <c r="BL18" s="19"/>
      <c r="BM18" s="19"/>
      <c r="BN18" s="22"/>
      <c r="BO18" s="19"/>
      <c r="BP18" s="19"/>
      <c r="BQ18" s="19"/>
      <c r="BR18" s="19"/>
      <c r="BS18" s="19"/>
      <c r="BT18" s="19"/>
      <c r="BU18" s="19">
        <v>0</v>
      </c>
      <c r="BV18" s="19">
        <v>0</v>
      </c>
      <c r="BW18" s="19">
        <v>0</v>
      </c>
      <c r="BX18" s="61">
        <v>0</v>
      </c>
      <c r="BY18" s="33"/>
      <c r="BZ18" s="21"/>
      <c r="CA18" s="21"/>
      <c r="CB18" s="21"/>
      <c r="CC18" s="34"/>
      <c r="CD18" s="52"/>
    </row>
    <row r="19" spans="1:82" s="17" customFormat="1" ht="37.5" customHeight="1">
      <c r="A19" s="6"/>
      <c r="B19" s="264"/>
      <c r="C19" s="339"/>
      <c r="D19" s="256"/>
      <c r="E19" s="255"/>
      <c r="F19" s="254"/>
      <c r="G19" s="253"/>
      <c r="H19" s="252"/>
      <c r="I19" s="14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1"/>
      <c r="Z19" s="20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27"/>
      <c r="AM19" s="11"/>
      <c r="AN19" s="11"/>
      <c r="AO19" s="11"/>
      <c r="AP19" s="11"/>
      <c r="AQ19" s="19"/>
      <c r="AR19" s="19"/>
      <c r="AS19" s="19"/>
      <c r="AT19" s="19"/>
      <c r="AU19" s="19"/>
      <c r="AV19" s="22"/>
      <c r="AW19" s="19"/>
      <c r="AX19" s="19"/>
      <c r="AY19" s="19"/>
      <c r="AZ19" s="19"/>
      <c r="BA19" s="19"/>
      <c r="BB19" s="19"/>
      <c r="BC19" s="19"/>
      <c r="BD19" s="22"/>
      <c r="BE19" s="22"/>
      <c r="BF19" s="22"/>
      <c r="BG19" s="22"/>
      <c r="BH19" s="19"/>
      <c r="BI19" s="19"/>
      <c r="BJ19" s="19"/>
      <c r="BK19" s="19"/>
      <c r="BL19" s="19"/>
      <c r="BM19" s="19"/>
      <c r="BN19" s="22"/>
      <c r="BO19" s="19"/>
      <c r="BP19" s="19"/>
      <c r="BQ19" s="19"/>
      <c r="BR19" s="19"/>
      <c r="BS19" s="19"/>
      <c r="BT19" s="19"/>
      <c r="BU19" s="19"/>
      <c r="BV19" s="19"/>
      <c r="BW19" s="19"/>
      <c r="BX19" s="61"/>
      <c r="BY19" s="33"/>
      <c r="BZ19" s="21"/>
      <c r="CA19" s="21"/>
      <c r="CB19" s="21"/>
      <c r="CC19" s="34"/>
      <c r="CD19" s="52"/>
    </row>
    <row r="20" spans="1:82" s="17" customFormat="1" ht="14.25" customHeight="1">
      <c r="A20" s="6"/>
      <c r="B20" s="27" t="s">
        <v>9</v>
      </c>
      <c r="C20" s="15" t="s">
        <v>9</v>
      </c>
      <c r="D20" s="258" t="s">
        <v>133</v>
      </c>
      <c r="E20" s="259"/>
      <c r="F20" s="259"/>
      <c r="G20" s="259"/>
      <c r="H20" s="260"/>
      <c r="I20" s="23">
        <f>I15+I16+I18</f>
        <v>14</v>
      </c>
      <c r="J20" s="23"/>
      <c r="K20" s="23"/>
      <c r="L20" s="23"/>
      <c r="M20" s="23">
        <f>M15+M16+M18</f>
        <v>4.4000000000000004</v>
      </c>
      <c r="N20" s="23"/>
      <c r="O20" s="23"/>
      <c r="P20" s="23"/>
      <c r="Q20" s="23"/>
      <c r="R20" s="23"/>
      <c r="S20" s="23"/>
      <c r="T20" s="23"/>
      <c r="U20" s="23"/>
      <c r="V20" s="23">
        <f>V15+V16+V18</f>
        <v>4.4000000000000004</v>
      </c>
      <c r="W20" s="23">
        <f>W15+W16+W18</f>
        <v>4.4000000000000004</v>
      </c>
      <c r="X20" s="23">
        <f>X15+X16+X18</f>
        <v>0</v>
      </c>
      <c r="Y20" s="23">
        <f>Y15+Y16+Y18</f>
        <v>0</v>
      </c>
      <c r="Z20" s="23">
        <f>Z15+Z16+Z18</f>
        <v>13.5</v>
      </c>
      <c r="AA20" s="23"/>
      <c r="AB20" s="23"/>
      <c r="AC20" s="23"/>
      <c r="AD20" s="23">
        <f>AD15+AD16+AD18</f>
        <v>10</v>
      </c>
      <c r="AE20" s="23"/>
      <c r="AF20" s="23"/>
      <c r="AG20" s="23"/>
      <c r="AH20" s="23"/>
      <c r="AI20" s="23"/>
      <c r="AJ20" s="23"/>
      <c r="AK20" s="23"/>
      <c r="AL20" s="23"/>
      <c r="AM20" s="23">
        <f>AM15+AM16+AM18</f>
        <v>10</v>
      </c>
      <c r="AN20" s="23">
        <f>AN15+AN16+AN18</f>
        <v>10</v>
      </c>
      <c r="AO20" s="23">
        <f>AO15+AO16+AO18</f>
        <v>0</v>
      </c>
      <c r="AP20" s="23">
        <f>AP15+AP16+AP18</f>
        <v>0</v>
      </c>
      <c r="AQ20" s="23">
        <f>AQ15+AQ16+AQ18</f>
        <v>20.8</v>
      </c>
      <c r="AR20" s="23"/>
      <c r="AS20" s="23"/>
      <c r="AT20" s="23"/>
      <c r="AU20" s="23">
        <f>AU15+AU16+AU18</f>
        <v>12</v>
      </c>
      <c r="AV20" s="23"/>
      <c r="AW20" s="23"/>
      <c r="AX20" s="23"/>
      <c r="AY20" s="23"/>
      <c r="AZ20" s="23"/>
      <c r="BA20" s="23"/>
      <c r="BB20" s="23"/>
      <c r="BC20" s="23"/>
      <c r="BD20" s="23">
        <f>BD15+BD16+BD18</f>
        <v>12</v>
      </c>
      <c r="BE20" s="23">
        <f>BE15+BE16+BE18</f>
        <v>12</v>
      </c>
      <c r="BF20" s="23">
        <f>BF15+BF16+BF18</f>
        <v>0</v>
      </c>
      <c r="BG20" s="23">
        <f>BG15+BG16+BG18</f>
        <v>0</v>
      </c>
      <c r="BH20" s="23">
        <f>BH15+BH16+BH18</f>
        <v>20.8</v>
      </c>
      <c r="BI20" s="23"/>
      <c r="BJ20" s="23"/>
      <c r="BK20" s="23"/>
      <c r="BL20" s="23">
        <f>BL15+BL16+BL18</f>
        <v>12</v>
      </c>
      <c r="BM20" s="23"/>
      <c r="BN20" s="23"/>
      <c r="BO20" s="23"/>
      <c r="BP20" s="23"/>
      <c r="BQ20" s="23"/>
      <c r="BR20" s="23"/>
      <c r="BS20" s="23"/>
      <c r="BT20" s="23"/>
      <c r="BU20" s="23">
        <f>BU15+BU16+BU18</f>
        <v>12</v>
      </c>
      <c r="BV20" s="23">
        <f>BV15+BV16+BV18</f>
        <v>12</v>
      </c>
      <c r="BW20" s="23">
        <f>BW15+BW16+BW18</f>
        <v>0</v>
      </c>
      <c r="BX20" s="174">
        <f>BX15+BX16+BX18</f>
        <v>0</v>
      </c>
      <c r="BY20" s="38"/>
      <c r="BZ20" s="23"/>
      <c r="CA20" s="23"/>
      <c r="CB20" s="23"/>
      <c r="CC20" s="28"/>
      <c r="CD20" s="53"/>
    </row>
    <row r="21" spans="1:82" s="17" customFormat="1" ht="15.75" customHeight="1">
      <c r="A21" s="6"/>
      <c r="B21" s="27" t="s">
        <v>9</v>
      </c>
      <c r="C21" s="15" t="s">
        <v>44</v>
      </c>
      <c r="D21" s="308" t="s">
        <v>48</v>
      </c>
      <c r="E21" s="308"/>
      <c r="F21" s="308"/>
      <c r="G21" s="308"/>
      <c r="H21" s="308"/>
      <c r="I21" s="308"/>
      <c r="J21" s="308"/>
      <c r="K21" s="308"/>
      <c r="L21" s="308"/>
      <c r="M21" s="308"/>
      <c r="N21" s="308"/>
      <c r="O21" s="308"/>
      <c r="P21" s="308"/>
      <c r="Q21" s="308"/>
      <c r="R21" s="308"/>
      <c r="S21" s="308"/>
      <c r="T21" s="308"/>
      <c r="U21" s="308"/>
      <c r="V21" s="308"/>
      <c r="W21" s="308"/>
      <c r="X21" s="308"/>
      <c r="Y21" s="308"/>
      <c r="Z21" s="308"/>
      <c r="AA21" s="308"/>
      <c r="AB21" s="308"/>
      <c r="AC21" s="308"/>
      <c r="AD21" s="308"/>
      <c r="AE21" s="308"/>
      <c r="AF21" s="308"/>
      <c r="AG21" s="308"/>
      <c r="AH21" s="308"/>
      <c r="AI21" s="308"/>
      <c r="AJ21" s="308"/>
      <c r="AK21" s="308"/>
      <c r="AL21" s="308"/>
      <c r="AM21" s="308"/>
      <c r="AN21" s="308"/>
      <c r="AO21" s="308"/>
      <c r="AP21" s="308"/>
      <c r="AQ21" s="308"/>
      <c r="AR21" s="308"/>
      <c r="AS21" s="308"/>
      <c r="AT21" s="308"/>
      <c r="AU21" s="308"/>
      <c r="AV21" s="308"/>
      <c r="AW21" s="308"/>
      <c r="AX21" s="308"/>
      <c r="AY21" s="308"/>
      <c r="AZ21" s="308"/>
      <c r="BA21" s="308"/>
      <c r="BB21" s="308"/>
      <c r="BC21" s="308"/>
      <c r="BD21" s="308"/>
      <c r="BE21" s="308"/>
      <c r="BF21" s="308"/>
      <c r="BG21" s="308"/>
      <c r="BH21" s="308"/>
      <c r="BI21" s="308"/>
      <c r="BJ21" s="308"/>
      <c r="BK21" s="308"/>
      <c r="BL21" s="308"/>
      <c r="BM21" s="308"/>
      <c r="BN21" s="308"/>
      <c r="BO21" s="308"/>
      <c r="BP21" s="308"/>
      <c r="BQ21" s="308"/>
      <c r="BR21" s="308"/>
      <c r="BS21" s="308"/>
      <c r="BT21" s="308"/>
      <c r="BU21" s="308"/>
      <c r="BV21" s="308"/>
      <c r="BW21" s="308"/>
      <c r="BX21" s="337"/>
      <c r="BY21" s="38"/>
      <c r="BZ21" s="23"/>
      <c r="CA21" s="23"/>
      <c r="CB21" s="23"/>
      <c r="CC21" s="28"/>
      <c r="CD21" s="52"/>
    </row>
    <row r="22" spans="1:82" s="17" customFormat="1" ht="55.15" customHeight="1">
      <c r="A22" s="6"/>
      <c r="B22" s="27" t="s">
        <v>9</v>
      </c>
      <c r="C22" s="47" t="s">
        <v>44</v>
      </c>
      <c r="D22" s="44" t="s">
        <v>9</v>
      </c>
      <c r="E22" s="42" t="s">
        <v>49</v>
      </c>
      <c r="F22" s="45" t="s">
        <v>20</v>
      </c>
      <c r="G22" s="43" t="s">
        <v>19</v>
      </c>
      <c r="H22" s="69" t="s">
        <v>216</v>
      </c>
      <c r="I22" s="14">
        <v>36.799999999999997</v>
      </c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1"/>
      <c r="Z22" s="11">
        <v>35.1</v>
      </c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21"/>
      <c r="AM22" s="11"/>
      <c r="AN22" s="11"/>
      <c r="AO22" s="11"/>
      <c r="AP22" s="11"/>
      <c r="AQ22" s="19">
        <v>35.1</v>
      </c>
      <c r="AR22" s="19"/>
      <c r="AS22" s="19"/>
      <c r="AT22" s="19"/>
      <c r="AU22" s="19"/>
      <c r="AV22" s="22"/>
      <c r="AW22" s="19"/>
      <c r="AX22" s="19"/>
      <c r="AY22" s="19"/>
      <c r="AZ22" s="19"/>
      <c r="BA22" s="19"/>
      <c r="BB22" s="19"/>
      <c r="BC22" s="19"/>
      <c r="BD22" s="22">
        <v>0</v>
      </c>
      <c r="BE22" s="22">
        <v>0</v>
      </c>
      <c r="BF22" s="22">
        <v>0</v>
      </c>
      <c r="BG22" s="22">
        <v>0</v>
      </c>
      <c r="BH22" s="19">
        <v>35.1</v>
      </c>
      <c r="BI22" s="19"/>
      <c r="BJ22" s="19"/>
      <c r="BK22" s="19"/>
      <c r="BL22" s="19"/>
      <c r="BM22" s="19"/>
      <c r="BN22" s="22"/>
      <c r="BO22" s="19"/>
      <c r="BP22" s="19"/>
      <c r="BQ22" s="19"/>
      <c r="BR22" s="19"/>
      <c r="BS22" s="19"/>
      <c r="BT22" s="19"/>
      <c r="BU22" s="19">
        <v>0</v>
      </c>
      <c r="BV22" s="19">
        <v>0</v>
      </c>
      <c r="BW22" s="19">
        <v>0</v>
      </c>
      <c r="BX22" s="61">
        <v>0</v>
      </c>
      <c r="BY22" s="182" t="s">
        <v>98</v>
      </c>
      <c r="BZ22" s="85">
        <v>6</v>
      </c>
      <c r="CA22" s="85">
        <v>7</v>
      </c>
      <c r="CB22" s="85">
        <v>7</v>
      </c>
      <c r="CC22" s="86">
        <v>7</v>
      </c>
      <c r="CD22" s="52"/>
    </row>
    <row r="23" spans="1:82" s="17" customFormat="1" ht="82.5" customHeight="1">
      <c r="A23" s="6"/>
      <c r="B23" s="27" t="s">
        <v>9</v>
      </c>
      <c r="C23" s="47" t="s">
        <v>44</v>
      </c>
      <c r="D23" s="44" t="s">
        <v>44</v>
      </c>
      <c r="E23" s="42" t="s">
        <v>53</v>
      </c>
      <c r="F23" s="45" t="s">
        <v>20</v>
      </c>
      <c r="G23" s="43" t="s">
        <v>19</v>
      </c>
      <c r="H23" s="69" t="s">
        <v>216</v>
      </c>
      <c r="I23" s="40">
        <v>2.2000000000000002</v>
      </c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1"/>
      <c r="Z23" s="11">
        <v>1.8</v>
      </c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21"/>
      <c r="AM23" s="11"/>
      <c r="AN23" s="11"/>
      <c r="AO23" s="11"/>
      <c r="AP23" s="11"/>
      <c r="AQ23" s="19">
        <v>1.8</v>
      </c>
      <c r="AR23" s="19"/>
      <c r="AS23" s="19"/>
      <c r="AT23" s="19"/>
      <c r="AU23" s="19"/>
      <c r="AV23" s="22"/>
      <c r="AW23" s="19"/>
      <c r="AX23" s="19"/>
      <c r="AY23" s="19"/>
      <c r="AZ23" s="19"/>
      <c r="BA23" s="19"/>
      <c r="BB23" s="19"/>
      <c r="BC23" s="19"/>
      <c r="BD23" s="22">
        <v>0</v>
      </c>
      <c r="BE23" s="22">
        <v>0</v>
      </c>
      <c r="BF23" s="22">
        <v>0</v>
      </c>
      <c r="BG23" s="22">
        <v>0</v>
      </c>
      <c r="BH23" s="19">
        <v>1.8</v>
      </c>
      <c r="BI23" s="19"/>
      <c r="BJ23" s="19"/>
      <c r="BK23" s="19"/>
      <c r="BL23" s="19"/>
      <c r="BM23" s="19"/>
      <c r="BN23" s="22"/>
      <c r="BO23" s="19"/>
      <c r="BP23" s="19"/>
      <c r="BQ23" s="19"/>
      <c r="BR23" s="19"/>
      <c r="BS23" s="19"/>
      <c r="BT23" s="19"/>
      <c r="BU23" s="19">
        <v>0</v>
      </c>
      <c r="BV23" s="19">
        <v>0</v>
      </c>
      <c r="BW23" s="19">
        <v>0</v>
      </c>
      <c r="BX23" s="61">
        <v>0</v>
      </c>
      <c r="BY23" s="33"/>
      <c r="BZ23" s="21"/>
      <c r="CA23" s="21"/>
      <c r="CB23" s="21"/>
      <c r="CC23" s="34"/>
      <c r="CD23" s="6"/>
    </row>
    <row r="24" spans="1:82" s="17" customFormat="1" ht="58.5" customHeight="1">
      <c r="A24" s="6"/>
      <c r="B24" s="27" t="s">
        <v>9</v>
      </c>
      <c r="C24" s="47" t="s">
        <v>44</v>
      </c>
      <c r="D24" s="44" t="s">
        <v>45</v>
      </c>
      <c r="E24" s="42" t="s">
        <v>50</v>
      </c>
      <c r="F24" s="45" t="s">
        <v>20</v>
      </c>
      <c r="G24" s="43" t="s">
        <v>19</v>
      </c>
      <c r="H24" s="45" t="s">
        <v>217</v>
      </c>
      <c r="I24" s="40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1"/>
      <c r="Z24" s="11">
        <v>2.6</v>
      </c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21"/>
      <c r="AM24" s="11"/>
      <c r="AN24" s="11"/>
      <c r="AO24" s="11"/>
      <c r="AP24" s="11"/>
      <c r="AQ24" s="19">
        <v>2.6</v>
      </c>
      <c r="AR24" s="19"/>
      <c r="AS24" s="19"/>
      <c r="AT24" s="19"/>
      <c r="AU24" s="19"/>
      <c r="AV24" s="22"/>
      <c r="AW24" s="19"/>
      <c r="AX24" s="19"/>
      <c r="AY24" s="19"/>
      <c r="AZ24" s="19"/>
      <c r="BA24" s="19"/>
      <c r="BB24" s="19"/>
      <c r="BC24" s="19"/>
      <c r="BD24" s="22">
        <v>0</v>
      </c>
      <c r="BE24" s="22">
        <v>0</v>
      </c>
      <c r="BF24" s="22">
        <v>0</v>
      </c>
      <c r="BG24" s="22">
        <v>0</v>
      </c>
      <c r="BH24" s="19">
        <v>2.6</v>
      </c>
      <c r="BI24" s="19"/>
      <c r="BJ24" s="19"/>
      <c r="BK24" s="19"/>
      <c r="BL24" s="19"/>
      <c r="BM24" s="19"/>
      <c r="BN24" s="22"/>
      <c r="BO24" s="19"/>
      <c r="BP24" s="19"/>
      <c r="BQ24" s="19"/>
      <c r="BR24" s="19"/>
      <c r="BS24" s="19"/>
      <c r="BT24" s="19"/>
      <c r="BU24" s="19">
        <v>0</v>
      </c>
      <c r="BV24" s="19">
        <v>0</v>
      </c>
      <c r="BW24" s="19">
        <v>0</v>
      </c>
      <c r="BX24" s="61">
        <v>0</v>
      </c>
      <c r="BY24" s="33"/>
      <c r="BZ24" s="21"/>
      <c r="CA24" s="21"/>
      <c r="CB24" s="21"/>
      <c r="CC24" s="34"/>
      <c r="CD24" s="6"/>
    </row>
    <row r="25" spans="1:82" s="17" customFormat="1" ht="80.25" customHeight="1">
      <c r="A25" s="6"/>
      <c r="B25" s="27" t="s">
        <v>9</v>
      </c>
      <c r="C25" s="47" t="s">
        <v>44</v>
      </c>
      <c r="D25" s="44" t="s">
        <v>51</v>
      </c>
      <c r="E25" s="42" t="s">
        <v>54</v>
      </c>
      <c r="F25" s="45" t="s">
        <v>20</v>
      </c>
      <c r="G25" s="43" t="s">
        <v>19</v>
      </c>
      <c r="H25" s="69" t="s">
        <v>216</v>
      </c>
      <c r="I25" s="40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1"/>
      <c r="Z25" s="11">
        <v>0.1</v>
      </c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21"/>
      <c r="AM25" s="11"/>
      <c r="AN25" s="11"/>
      <c r="AO25" s="11"/>
      <c r="AP25" s="11"/>
      <c r="AQ25" s="19">
        <v>0.1</v>
      </c>
      <c r="AR25" s="19"/>
      <c r="AS25" s="19"/>
      <c r="AT25" s="19"/>
      <c r="AU25" s="19"/>
      <c r="AV25" s="22"/>
      <c r="AW25" s="19"/>
      <c r="AX25" s="19"/>
      <c r="AY25" s="19"/>
      <c r="AZ25" s="19"/>
      <c r="BA25" s="19"/>
      <c r="BB25" s="19"/>
      <c r="BC25" s="19"/>
      <c r="BD25" s="22">
        <v>0</v>
      </c>
      <c r="BE25" s="22">
        <v>0</v>
      </c>
      <c r="BF25" s="22">
        <v>0</v>
      </c>
      <c r="BG25" s="22">
        <v>0</v>
      </c>
      <c r="BH25" s="19">
        <v>0.1</v>
      </c>
      <c r="BI25" s="19"/>
      <c r="BJ25" s="19"/>
      <c r="BK25" s="19"/>
      <c r="BL25" s="19"/>
      <c r="BM25" s="19"/>
      <c r="BN25" s="22"/>
      <c r="BO25" s="19"/>
      <c r="BP25" s="19"/>
      <c r="BQ25" s="19"/>
      <c r="BR25" s="19"/>
      <c r="BS25" s="19"/>
      <c r="BT25" s="19"/>
      <c r="BU25" s="19">
        <v>0</v>
      </c>
      <c r="BV25" s="19">
        <v>0</v>
      </c>
      <c r="BW25" s="19">
        <v>0</v>
      </c>
      <c r="BX25" s="61">
        <v>0</v>
      </c>
      <c r="BY25" s="33"/>
      <c r="BZ25" s="21"/>
      <c r="CA25" s="21"/>
      <c r="CB25" s="21"/>
      <c r="CC25" s="34"/>
      <c r="CD25" s="6"/>
    </row>
    <row r="26" spans="1:82" s="17" customFormat="1" ht="45" customHeight="1">
      <c r="A26" s="6"/>
      <c r="B26" s="27" t="s">
        <v>9</v>
      </c>
      <c r="C26" s="47" t="s">
        <v>44</v>
      </c>
      <c r="D26" s="44" t="s">
        <v>52</v>
      </c>
      <c r="E26" s="42" t="s">
        <v>110</v>
      </c>
      <c r="F26" s="45" t="s">
        <v>20</v>
      </c>
      <c r="G26" s="43" t="s">
        <v>19</v>
      </c>
      <c r="H26" s="69" t="s">
        <v>216</v>
      </c>
      <c r="I26" s="40"/>
      <c r="J26" s="18"/>
      <c r="K26" s="18"/>
      <c r="L26" s="18"/>
      <c r="M26" s="18">
        <v>3.8</v>
      </c>
      <c r="N26" s="18"/>
      <c r="O26" s="18"/>
      <c r="P26" s="18"/>
      <c r="Q26" s="18"/>
      <c r="R26" s="18"/>
      <c r="S26" s="18"/>
      <c r="T26" s="18"/>
      <c r="U26" s="18"/>
      <c r="V26" s="18">
        <v>3.8</v>
      </c>
      <c r="W26" s="18">
        <v>3.8</v>
      </c>
      <c r="X26" s="18">
        <v>0</v>
      </c>
      <c r="Y26" s="11">
        <v>0</v>
      </c>
      <c r="Z26" s="11"/>
      <c r="AA26" s="11"/>
      <c r="AB26" s="11"/>
      <c r="AC26" s="11"/>
      <c r="AD26" s="11">
        <v>4.2</v>
      </c>
      <c r="AE26" s="11"/>
      <c r="AF26" s="11"/>
      <c r="AG26" s="11"/>
      <c r="AH26" s="11"/>
      <c r="AI26" s="11"/>
      <c r="AJ26" s="11"/>
      <c r="AK26" s="11"/>
      <c r="AL26" s="21"/>
      <c r="AM26" s="11">
        <v>4.2</v>
      </c>
      <c r="AN26" s="11">
        <v>4.2</v>
      </c>
      <c r="AO26" s="11">
        <v>0</v>
      </c>
      <c r="AP26" s="11">
        <v>0</v>
      </c>
      <c r="AQ26" s="19"/>
      <c r="AR26" s="19"/>
      <c r="AS26" s="19"/>
      <c r="AT26" s="19"/>
      <c r="AU26" s="19">
        <v>7.7</v>
      </c>
      <c r="AV26" s="22"/>
      <c r="AW26" s="19"/>
      <c r="AX26" s="19"/>
      <c r="AY26" s="19"/>
      <c r="AZ26" s="19"/>
      <c r="BA26" s="19"/>
      <c r="BB26" s="19"/>
      <c r="BC26" s="19"/>
      <c r="BD26" s="22">
        <v>7.7</v>
      </c>
      <c r="BE26" s="22">
        <v>7.7</v>
      </c>
      <c r="BF26" s="22">
        <v>0</v>
      </c>
      <c r="BG26" s="22">
        <v>0</v>
      </c>
      <c r="BH26" s="19"/>
      <c r="BI26" s="19"/>
      <c r="BJ26" s="19"/>
      <c r="BK26" s="19"/>
      <c r="BL26" s="19">
        <v>7.7</v>
      </c>
      <c r="BM26" s="19"/>
      <c r="BN26" s="22"/>
      <c r="BO26" s="19"/>
      <c r="BP26" s="19"/>
      <c r="BQ26" s="19"/>
      <c r="BR26" s="19"/>
      <c r="BS26" s="19"/>
      <c r="BT26" s="19"/>
      <c r="BU26" s="19">
        <v>7.7</v>
      </c>
      <c r="BV26" s="19">
        <v>7.7</v>
      </c>
      <c r="BW26" s="19">
        <v>0</v>
      </c>
      <c r="BX26" s="61">
        <v>0</v>
      </c>
      <c r="BY26" s="33"/>
      <c r="BZ26" s="21"/>
      <c r="CA26" s="21"/>
      <c r="CB26" s="21"/>
      <c r="CC26" s="34"/>
      <c r="CD26" s="6"/>
    </row>
    <row r="27" spans="1:82" s="17" customFormat="1" ht="14.25" customHeight="1">
      <c r="A27" s="6"/>
      <c r="B27" s="27" t="s">
        <v>9</v>
      </c>
      <c r="C27" s="15" t="s">
        <v>44</v>
      </c>
      <c r="D27" s="258" t="s">
        <v>133</v>
      </c>
      <c r="E27" s="259"/>
      <c r="F27" s="259"/>
      <c r="G27" s="259"/>
      <c r="H27" s="260"/>
      <c r="I27" s="23">
        <f>I22+I23+I24+I25+I26</f>
        <v>39</v>
      </c>
      <c r="J27" s="23"/>
      <c r="K27" s="23"/>
      <c r="L27" s="23"/>
      <c r="M27" s="23">
        <f>M22+M23+M24+M25+M26</f>
        <v>3.8</v>
      </c>
      <c r="N27" s="23"/>
      <c r="O27" s="23"/>
      <c r="P27" s="23"/>
      <c r="Q27" s="23"/>
      <c r="R27" s="23"/>
      <c r="S27" s="23"/>
      <c r="T27" s="23"/>
      <c r="U27" s="23"/>
      <c r="V27" s="23">
        <f>V22+V23+V24+V25+V26</f>
        <v>3.8</v>
      </c>
      <c r="W27" s="23">
        <f>W22+W23+W24+W25+W26</f>
        <v>3.8</v>
      </c>
      <c r="X27" s="23">
        <f>X22+X23+X24+X25+X26</f>
        <v>0</v>
      </c>
      <c r="Y27" s="23">
        <f>Y22+Y23+Y24+Y25+Y26</f>
        <v>0</v>
      </c>
      <c r="Z27" s="23">
        <f>Z22+Z23+Z24+Z25+Z26</f>
        <v>39.6</v>
      </c>
      <c r="AA27" s="23"/>
      <c r="AB27" s="23"/>
      <c r="AC27" s="23"/>
      <c r="AD27" s="23">
        <f>AD22+AD23+AD24+AD25+AD26</f>
        <v>4.2</v>
      </c>
      <c r="AE27" s="23"/>
      <c r="AF27" s="23"/>
      <c r="AG27" s="23"/>
      <c r="AH27" s="23"/>
      <c r="AI27" s="23"/>
      <c r="AJ27" s="23"/>
      <c r="AK27" s="23"/>
      <c r="AL27" s="23"/>
      <c r="AM27" s="23">
        <f>AM22+AM23+AM24+AM25+AM26</f>
        <v>4.2</v>
      </c>
      <c r="AN27" s="23">
        <f>AN22+AN23+AN24+AN25+AN26</f>
        <v>4.2</v>
      </c>
      <c r="AO27" s="23">
        <f>AO22+AO23+AO24+AO25+AO26</f>
        <v>0</v>
      </c>
      <c r="AP27" s="23">
        <f>AP22+AP23+AP24+AP25+AP26</f>
        <v>0</v>
      </c>
      <c r="AQ27" s="23">
        <f>AQ22+AQ23+AQ24+AQ25+AQ26</f>
        <v>39.6</v>
      </c>
      <c r="AR27" s="23"/>
      <c r="AS27" s="23"/>
      <c r="AT27" s="23"/>
      <c r="AU27" s="23">
        <f>AU22+AU23+AU24+AU25+AU26</f>
        <v>7.7</v>
      </c>
      <c r="AV27" s="23"/>
      <c r="AW27" s="23"/>
      <c r="AX27" s="23"/>
      <c r="AY27" s="23"/>
      <c r="AZ27" s="23"/>
      <c r="BA27" s="23"/>
      <c r="BB27" s="23"/>
      <c r="BC27" s="23"/>
      <c r="BD27" s="23">
        <f>BD22+BD23+BD24+BD25+BD26</f>
        <v>7.7</v>
      </c>
      <c r="BE27" s="23">
        <f>BE22+BE23+BE24+BE25+BE26</f>
        <v>7.7</v>
      </c>
      <c r="BF27" s="23">
        <f>BF22+BF23+BF24+BF25+BF26</f>
        <v>0</v>
      </c>
      <c r="BG27" s="23">
        <f>BG22+BG23+BG24+BG25+BG26</f>
        <v>0</v>
      </c>
      <c r="BH27" s="23">
        <f>BH22+BH23+BH24+BH25+BH26</f>
        <v>39.6</v>
      </c>
      <c r="BI27" s="23"/>
      <c r="BJ27" s="23"/>
      <c r="BK27" s="23"/>
      <c r="BL27" s="23">
        <f>BL22+BL23+BL24+BL25+BL26</f>
        <v>7.7</v>
      </c>
      <c r="BM27" s="23"/>
      <c r="BN27" s="23"/>
      <c r="BO27" s="23"/>
      <c r="BP27" s="23"/>
      <c r="BQ27" s="23"/>
      <c r="BR27" s="23"/>
      <c r="BS27" s="23"/>
      <c r="BT27" s="23"/>
      <c r="BU27" s="23">
        <f>BU22+BU23+BU24+BU25+BU26</f>
        <v>7.7</v>
      </c>
      <c r="BV27" s="23">
        <f>BV22+BV23+BV24+BV25+BV26</f>
        <v>7.7</v>
      </c>
      <c r="BW27" s="23">
        <f>BW22+BW23+BW24+BW25+BW26</f>
        <v>0</v>
      </c>
      <c r="BX27" s="174">
        <f>BX22+BX23+BX24+BX25+BX26</f>
        <v>0</v>
      </c>
      <c r="BY27" s="38"/>
      <c r="BZ27" s="23"/>
      <c r="CA27" s="23"/>
      <c r="CB27" s="23"/>
      <c r="CC27" s="28"/>
      <c r="CD27" s="6"/>
    </row>
    <row r="28" spans="1:82" s="17" customFormat="1" ht="15.75" customHeight="1">
      <c r="A28" s="6"/>
      <c r="B28" s="27" t="s">
        <v>9</v>
      </c>
      <c r="C28" s="15" t="s">
        <v>45</v>
      </c>
      <c r="D28" s="308" t="s">
        <v>55</v>
      </c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8"/>
      <c r="T28" s="308"/>
      <c r="U28" s="308"/>
      <c r="V28" s="308"/>
      <c r="W28" s="308"/>
      <c r="X28" s="308"/>
      <c r="Y28" s="308"/>
      <c r="Z28" s="308"/>
      <c r="AA28" s="308"/>
      <c r="AB28" s="308"/>
      <c r="AC28" s="308"/>
      <c r="AD28" s="308"/>
      <c r="AE28" s="308"/>
      <c r="AF28" s="308"/>
      <c r="AG28" s="308"/>
      <c r="AH28" s="308"/>
      <c r="AI28" s="308"/>
      <c r="AJ28" s="308"/>
      <c r="AK28" s="308"/>
      <c r="AL28" s="308"/>
      <c r="AM28" s="308"/>
      <c r="AN28" s="308"/>
      <c r="AO28" s="308"/>
      <c r="AP28" s="308"/>
      <c r="AQ28" s="308"/>
      <c r="AR28" s="308"/>
      <c r="AS28" s="308"/>
      <c r="AT28" s="308"/>
      <c r="AU28" s="308"/>
      <c r="AV28" s="308"/>
      <c r="AW28" s="308"/>
      <c r="AX28" s="308"/>
      <c r="AY28" s="308"/>
      <c r="AZ28" s="308"/>
      <c r="BA28" s="308"/>
      <c r="BB28" s="308"/>
      <c r="BC28" s="308"/>
      <c r="BD28" s="308"/>
      <c r="BE28" s="308"/>
      <c r="BF28" s="308"/>
      <c r="BG28" s="308"/>
      <c r="BH28" s="308"/>
      <c r="BI28" s="308"/>
      <c r="BJ28" s="308"/>
      <c r="BK28" s="308"/>
      <c r="BL28" s="308"/>
      <c r="BM28" s="308"/>
      <c r="BN28" s="308"/>
      <c r="BO28" s="308"/>
      <c r="BP28" s="308"/>
      <c r="BQ28" s="308"/>
      <c r="BR28" s="308"/>
      <c r="BS28" s="308"/>
      <c r="BT28" s="308"/>
      <c r="BU28" s="308"/>
      <c r="BV28" s="308"/>
      <c r="BW28" s="308"/>
      <c r="BX28" s="337"/>
      <c r="BY28" s="38"/>
      <c r="BZ28" s="23"/>
      <c r="CA28" s="23"/>
      <c r="CB28" s="23"/>
      <c r="CC28" s="28"/>
      <c r="CD28" s="6"/>
    </row>
    <row r="29" spans="1:82" s="17" customFormat="1" ht="80.25" customHeight="1">
      <c r="A29" s="6"/>
      <c r="B29" s="27" t="s">
        <v>9</v>
      </c>
      <c r="C29" s="47" t="s">
        <v>45</v>
      </c>
      <c r="D29" s="44" t="s">
        <v>9</v>
      </c>
      <c r="E29" s="46" t="s">
        <v>113</v>
      </c>
      <c r="F29" s="45" t="s">
        <v>20</v>
      </c>
      <c r="G29" s="43" t="s">
        <v>19</v>
      </c>
      <c r="H29" s="69" t="s">
        <v>216</v>
      </c>
      <c r="I29" s="14"/>
      <c r="J29" s="18"/>
      <c r="K29" s="18"/>
      <c r="L29" s="18"/>
      <c r="M29" s="18"/>
      <c r="N29" s="18">
        <v>91.1</v>
      </c>
      <c r="O29" s="18"/>
      <c r="P29" s="18"/>
      <c r="Q29" s="18"/>
      <c r="R29" s="18"/>
      <c r="S29" s="18"/>
      <c r="T29" s="18"/>
      <c r="U29" s="18"/>
      <c r="V29" s="18">
        <f>N29</f>
        <v>91.1</v>
      </c>
      <c r="W29" s="18">
        <f>N29</f>
        <v>91.1</v>
      </c>
      <c r="X29" s="18">
        <v>0</v>
      </c>
      <c r="Y29" s="11">
        <v>0</v>
      </c>
      <c r="Z29" s="11"/>
      <c r="AA29" s="11"/>
      <c r="AB29" s="11"/>
      <c r="AC29" s="11"/>
      <c r="AD29" s="11"/>
      <c r="AE29" s="20">
        <v>139.69999999999999</v>
      </c>
      <c r="AF29" s="11"/>
      <c r="AG29" s="11"/>
      <c r="AH29" s="11"/>
      <c r="AI29" s="11"/>
      <c r="AJ29" s="11"/>
      <c r="AK29" s="11"/>
      <c r="AL29" s="21"/>
      <c r="AM29" s="13">
        <f>AE29</f>
        <v>139.69999999999999</v>
      </c>
      <c r="AN29" s="13">
        <f>AM29</f>
        <v>139.69999999999999</v>
      </c>
      <c r="AO29" s="11">
        <v>0</v>
      </c>
      <c r="AP29" s="11">
        <v>0</v>
      </c>
      <c r="AQ29" s="19"/>
      <c r="AR29" s="19"/>
      <c r="AS29" s="19"/>
      <c r="AT29" s="19"/>
      <c r="AU29" s="19"/>
      <c r="AV29" s="13">
        <v>90</v>
      </c>
      <c r="AW29" s="19"/>
      <c r="AX29" s="19"/>
      <c r="AY29" s="19"/>
      <c r="AZ29" s="19"/>
      <c r="BA29" s="19"/>
      <c r="BB29" s="19"/>
      <c r="BC29" s="19"/>
      <c r="BD29" s="13">
        <v>90</v>
      </c>
      <c r="BE29" s="13">
        <v>90</v>
      </c>
      <c r="BF29" s="22">
        <v>0</v>
      </c>
      <c r="BG29" s="22">
        <v>0</v>
      </c>
      <c r="BH29" s="19"/>
      <c r="BI29" s="19"/>
      <c r="BJ29" s="19"/>
      <c r="BK29" s="19"/>
      <c r="BL29" s="19"/>
      <c r="BM29" s="13">
        <v>90</v>
      </c>
      <c r="BN29" s="22"/>
      <c r="BO29" s="19"/>
      <c r="BP29" s="19"/>
      <c r="BQ29" s="19"/>
      <c r="BR29" s="19"/>
      <c r="BS29" s="19"/>
      <c r="BT29" s="19"/>
      <c r="BU29" s="13">
        <v>90</v>
      </c>
      <c r="BV29" s="13">
        <v>90</v>
      </c>
      <c r="BW29" s="19">
        <v>0</v>
      </c>
      <c r="BX29" s="61">
        <v>0</v>
      </c>
      <c r="BY29" s="183" t="s">
        <v>99</v>
      </c>
      <c r="BZ29" s="85">
        <v>32</v>
      </c>
      <c r="CA29" s="85">
        <v>47</v>
      </c>
      <c r="CB29" s="85">
        <v>32</v>
      </c>
      <c r="CC29" s="86">
        <v>32</v>
      </c>
      <c r="CD29" s="6"/>
    </row>
    <row r="30" spans="1:82" s="17" customFormat="1" ht="76.5">
      <c r="A30" s="6"/>
      <c r="B30" s="27" t="s">
        <v>9</v>
      </c>
      <c r="C30" s="47" t="s">
        <v>45</v>
      </c>
      <c r="D30" s="44" t="s">
        <v>44</v>
      </c>
      <c r="E30" s="46" t="s">
        <v>97</v>
      </c>
      <c r="F30" s="45" t="s">
        <v>20</v>
      </c>
      <c r="G30" s="43" t="s">
        <v>19</v>
      </c>
      <c r="H30" s="69" t="s">
        <v>216</v>
      </c>
      <c r="I30" s="40"/>
      <c r="J30" s="18"/>
      <c r="K30" s="18"/>
      <c r="L30" s="18"/>
      <c r="M30" s="18"/>
      <c r="N30" s="18">
        <v>2.2999999999999998</v>
      </c>
      <c r="O30" s="18"/>
      <c r="P30" s="18"/>
      <c r="Q30" s="18"/>
      <c r="R30" s="18"/>
      <c r="S30" s="18"/>
      <c r="T30" s="18"/>
      <c r="U30" s="18"/>
      <c r="V30" s="18">
        <v>2.2999999999999998</v>
      </c>
      <c r="W30" s="18">
        <v>2.2999999999999998</v>
      </c>
      <c r="X30" s="18">
        <v>1.8</v>
      </c>
      <c r="Y30" s="11">
        <v>0</v>
      </c>
      <c r="Z30" s="11"/>
      <c r="AA30" s="11"/>
      <c r="AB30" s="11"/>
      <c r="AC30" s="11"/>
      <c r="AD30" s="11"/>
      <c r="AE30" s="20">
        <v>3.9</v>
      </c>
      <c r="AF30" s="11"/>
      <c r="AG30" s="11"/>
      <c r="AH30" s="11"/>
      <c r="AI30" s="11"/>
      <c r="AJ30" s="11"/>
      <c r="AK30" s="11"/>
      <c r="AL30" s="21"/>
      <c r="AM30" s="13">
        <v>3.9</v>
      </c>
      <c r="AN30" s="13">
        <v>3.9</v>
      </c>
      <c r="AO30" s="11">
        <v>3</v>
      </c>
      <c r="AP30" s="11">
        <v>0</v>
      </c>
      <c r="AQ30" s="19"/>
      <c r="AR30" s="19"/>
      <c r="AS30" s="19"/>
      <c r="AT30" s="19"/>
      <c r="AU30" s="19"/>
      <c r="AV30" s="13">
        <v>2.7</v>
      </c>
      <c r="AW30" s="19"/>
      <c r="AX30" s="19"/>
      <c r="AY30" s="19"/>
      <c r="AZ30" s="19"/>
      <c r="BA30" s="19"/>
      <c r="BB30" s="19"/>
      <c r="BC30" s="19"/>
      <c r="BD30" s="13">
        <v>2.7</v>
      </c>
      <c r="BE30" s="13">
        <v>2.7</v>
      </c>
      <c r="BF30" s="11">
        <v>2.1</v>
      </c>
      <c r="BG30" s="22">
        <v>0</v>
      </c>
      <c r="BH30" s="19"/>
      <c r="BI30" s="19"/>
      <c r="BJ30" s="19"/>
      <c r="BK30" s="19"/>
      <c r="BL30" s="19"/>
      <c r="BM30" s="13">
        <v>2.7</v>
      </c>
      <c r="BN30" s="22"/>
      <c r="BO30" s="19"/>
      <c r="BP30" s="19"/>
      <c r="BQ30" s="19"/>
      <c r="BR30" s="19"/>
      <c r="BS30" s="19"/>
      <c r="BT30" s="19"/>
      <c r="BU30" s="13">
        <v>2.7</v>
      </c>
      <c r="BV30" s="13">
        <v>2.7</v>
      </c>
      <c r="BW30" s="11">
        <v>2.1</v>
      </c>
      <c r="BX30" s="61">
        <v>0</v>
      </c>
      <c r="BY30" s="33"/>
      <c r="BZ30" s="21"/>
      <c r="CA30" s="21"/>
      <c r="CB30" s="21"/>
      <c r="CC30" s="34"/>
      <c r="CD30" s="6"/>
    </row>
    <row r="31" spans="1:82" s="17" customFormat="1" ht="81.75" customHeight="1">
      <c r="A31" s="6"/>
      <c r="B31" s="27" t="s">
        <v>9</v>
      </c>
      <c r="C31" s="47" t="s">
        <v>45</v>
      </c>
      <c r="D31" s="44" t="s">
        <v>45</v>
      </c>
      <c r="E31" s="46" t="s">
        <v>112</v>
      </c>
      <c r="F31" s="45" t="s">
        <v>20</v>
      </c>
      <c r="G31" s="43" t="s">
        <v>19</v>
      </c>
      <c r="H31" s="69" t="s">
        <v>216</v>
      </c>
      <c r="I31" s="40"/>
      <c r="J31" s="18"/>
      <c r="K31" s="18"/>
      <c r="L31" s="18"/>
      <c r="M31" s="18">
        <v>63.7</v>
      </c>
      <c r="N31" s="18"/>
      <c r="O31" s="18"/>
      <c r="P31" s="18"/>
      <c r="Q31" s="18"/>
      <c r="R31" s="18"/>
      <c r="S31" s="18"/>
      <c r="T31" s="18"/>
      <c r="U31" s="18"/>
      <c r="V31" s="18">
        <f>M31</f>
        <v>63.7</v>
      </c>
      <c r="W31" s="18">
        <f>M31</f>
        <v>63.7</v>
      </c>
      <c r="X31" s="18">
        <v>0</v>
      </c>
      <c r="Y31" s="11">
        <v>0</v>
      </c>
      <c r="Z31" s="11"/>
      <c r="AA31" s="11"/>
      <c r="AB31" s="11"/>
      <c r="AC31" s="11"/>
      <c r="AD31" s="11">
        <v>63</v>
      </c>
      <c r="AE31" s="20"/>
      <c r="AF31" s="11"/>
      <c r="AG31" s="11"/>
      <c r="AH31" s="11"/>
      <c r="AI31" s="11"/>
      <c r="AJ31" s="11"/>
      <c r="AK31" s="11"/>
      <c r="AL31" s="21"/>
      <c r="AM31" s="11">
        <f>AD31</f>
        <v>63</v>
      </c>
      <c r="AN31" s="11">
        <f>AD31</f>
        <v>63</v>
      </c>
      <c r="AO31" s="11">
        <v>0</v>
      </c>
      <c r="AP31" s="55">
        <v>0</v>
      </c>
      <c r="AQ31" s="19"/>
      <c r="AR31" s="19"/>
      <c r="AS31" s="19"/>
      <c r="AT31" s="19"/>
      <c r="AU31" s="19">
        <v>65</v>
      </c>
      <c r="AV31" s="22"/>
      <c r="AW31" s="19"/>
      <c r="AX31" s="19"/>
      <c r="AY31" s="19"/>
      <c r="AZ31" s="19"/>
      <c r="BA31" s="19"/>
      <c r="BB31" s="19"/>
      <c r="BC31" s="19"/>
      <c r="BD31" s="22">
        <v>65</v>
      </c>
      <c r="BE31" s="22">
        <v>65</v>
      </c>
      <c r="BF31" s="22">
        <v>0</v>
      </c>
      <c r="BG31" s="22">
        <v>0</v>
      </c>
      <c r="BH31" s="19"/>
      <c r="BI31" s="19"/>
      <c r="BJ31" s="19"/>
      <c r="BK31" s="19"/>
      <c r="BL31" s="19">
        <v>65</v>
      </c>
      <c r="BM31" s="19"/>
      <c r="BN31" s="22"/>
      <c r="BO31" s="19"/>
      <c r="BP31" s="19"/>
      <c r="BQ31" s="19"/>
      <c r="BR31" s="19"/>
      <c r="BS31" s="19"/>
      <c r="BT31" s="19"/>
      <c r="BU31" s="19">
        <v>65</v>
      </c>
      <c r="BV31" s="19">
        <v>65</v>
      </c>
      <c r="BW31" s="19">
        <v>0</v>
      </c>
      <c r="BX31" s="61">
        <v>0</v>
      </c>
      <c r="BY31" s="33"/>
      <c r="BZ31" s="21"/>
      <c r="CA31" s="21"/>
      <c r="CB31" s="21"/>
      <c r="CC31" s="34"/>
      <c r="CD31" s="6"/>
    </row>
    <row r="32" spans="1:82" s="17" customFormat="1" ht="14.25" customHeight="1">
      <c r="A32" s="6"/>
      <c r="B32" s="27" t="s">
        <v>9</v>
      </c>
      <c r="C32" s="15" t="s">
        <v>45</v>
      </c>
      <c r="D32" s="258" t="s">
        <v>133</v>
      </c>
      <c r="E32" s="259"/>
      <c r="F32" s="259"/>
      <c r="G32" s="259"/>
      <c r="H32" s="260"/>
      <c r="I32" s="23"/>
      <c r="J32" s="23"/>
      <c r="K32" s="23"/>
      <c r="L32" s="23"/>
      <c r="M32" s="23">
        <f>SUM(M29:M31)</f>
        <v>63.7</v>
      </c>
      <c r="N32" s="23">
        <f>SUM(N29:N31)</f>
        <v>93.399999999999991</v>
      </c>
      <c r="O32" s="23"/>
      <c r="P32" s="23"/>
      <c r="Q32" s="23"/>
      <c r="R32" s="23"/>
      <c r="S32" s="23"/>
      <c r="T32" s="23"/>
      <c r="U32" s="23"/>
      <c r="V32" s="23">
        <f>SUM(V29:V31)</f>
        <v>157.1</v>
      </c>
      <c r="W32" s="23">
        <f>SUM(W29:W31)</f>
        <v>157.1</v>
      </c>
      <c r="X32" s="23">
        <f>SUM(X29:X31)</f>
        <v>1.8</v>
      </c>
      <c r="Y32" s="23">
        <f>SUM(Y29:Y31)</f>
        <v>0</v>
      </c>
      <c r="Z32" s="23"/>
      <c r="AA32" s="23"/>
      <c r="AB32" s="23"/>
      <c r="AC32" s="23"/>
      <c r="AD32" s="23">
        <f>SUM(AD29:AD31)</f>
        <v>63</v>
      </c>
      <c r="AE32" s="23">
        <f>SUM(AE29:AE31)</f>
        <v>143.6</v>
      </c>
      <c r="AF32" s="23"/>
      <c r="AG32" s="23"/>
      <c r="AH32" s="23"/>
      <c r="AI32" s="23"/>
      <c r="AJ32" s="23"/>
      <c r="AK32" s="23"/>
      <c r="AL32" s="23"/>
      <c r="AM32" s="23">
        <f>SUM(AM29:AM31)</f>
        <v>206.6</v>
      </c>
      <c r="AN32" s="23">
        <f>SUM(AN29:AN31)</f>
        <v>206.6</v>
      </c>
      <c r="AO32" s="23">
        <f>SUM(AO29:AO31)</f>
        <v>3</v>
      </c>
      <c r="AP32" s="23">
        <f>SUM(AP29:AP31)</f>
        <v>0</v>
      </c>
      <c r="AQ32" s="23"/>
      <c r="AR32" s="23"/>
      <c r="AS32" s="23"/>
      <c r="AT32" s="23"/>
      <c r="AU32" s="23">
        <f>SUM(AU29:AU31)</f>
        <v>65</v>
      </c>
      <c r="AV32" s="23">
        <f>SUM(AV29:AV31)</f>
        <v>92.7</v>
      </c>
      <c r="AW32" s="23"/>
      <c r="AX32" s="23"/>
      <c r="AY32" s="23"/>
      <c r="AZ32" s="23"/>
      <c r="BA32" s="23"/>
      <c r="BB32" s="23"/>
      <c r="BC32" s="23"/>
      <c r="BD32" s="23">
        <f>SUM(BD29:BD31)</f>
        <v>157.69999999999999</v>
      </c>
      <c r="BE32" s="23">
        <f>SUM(BE29:BE31)</f>
        <v>157.69999999999999</v>
      </c>
      <c r="BF32" s="23">
        <f>SUM(BF29:BF31)</f>
        <v>2.1</v>
      </c>
      <c r="BG32" s="23">
        <f>SUM(BG29:BG31)</f>
        <v>0</v>
      </c>
      <c r="BH32" s="23"/>
      <c r="BI32" s="23"/>
      <c r="BJ32" s="23"/>
      <c r="BK32" s="23"/>
      <c r="BL32" s="23">
        <f>SUM(BL29:BL31)</f>
        <v>65</v>
      </c>
      <c r="BM32" s="23">
        <f>SUM(BM29:BM31)</f>
        <v>92.7</v>
      </c>
      <c r="BN32" s="23"/>
      <c r="BO32" s="23"/>
      <c r="BP32" s="23"/>
      <c r="BQ32" s="23"/>
      <c r="BR32" s="23"/>
      <c r="BS32" s="23"/>
      <c r="BT32" s="23"/>
      <c r="BU32" s="23">
        <f>SUM(BU29:BU31)</f>
        <v>157.69999999999999</v>
      </c>
      <c r="BV32" s="23">
        <f>SUM(BV29:BV31)</f>
        <v>157.69999999999999</v>
      </c>
      <c r="BW32" s="23">
        <f>SUM(BW29:BW31)</f>
        <v>2.1</v>
      </c>
      <c r="BX32" s="174">
        <f>SUM(BX29:BX31)</f>
        <v>0</v>
      </c>
      <c r="BY32" s="38"/>
      <c r="BZ32" s="23"/>
      <c r="CA32" s="23"/>
      <c r="CB32" s="23"/>
      <c r="CC32" s="28"/>
      <c r="CD32" s="6"/>
    </row>
    <row r="33" spans="1:82" s="17" customFormat="1" ht="15.75" customHeight="1">
      <c r="A33" s="6"/>
      <c r="B33" s="27" t="s">
        <v>9</v>
      </c>
      <c r="C33" s="15" t="s">
        <v>51</v>
      </c>
      <c r="D33" s="308" t="s">
        <v>56</v>
      </c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8"/>
      <c r="T33" s="308"/>
      <c r="U33" s="308"/>
      <c r="V33" s="308"/>
      <c r="W33" s="308"/>
      <c r="X33" s="308"/>
      <c r="Y33" s="308"/>
      <c r="Z33" s="308"/>
      <c r="AA33" s="308"/>
      <c r="AB33" s="308"/>
      <c r="AC33" s="308"/>
      <c r="AD33" s="308"/>
      <c r="AE33" s="308"/>
      <c r="AF33" s="308"/>
      <c r="AG33" s="308"/>
      <c r="AH33" s="308"/>
      <c r="AI33" s="308"/>
      <c r="AJ33" s="308"/>
      <c r="AK33" s="308"/>
      <c r="AL33" s="308"/>
      <c r="AM33" s="308"/>
      <c r="AN33" s="308"/>
      <c r="AO33" s="308"/>
      <c r="AP33" s="308"/>
      <c r="AQ33" s="308"/>
      <c r="AR33" s="308"/>
      <c r="AS33" s="308"/>
      <c r="AT33" s="308"/>
      <c r="AU33" s="308"/>
      <c r="AV33" s="308"/>
      <c r="AW33" s="308"/>
      <c r="AX33" s="308"/>
      <c r="AY33" s="308"/>
      <c r="AZ33" s="308"/>
      <c r="BA33" s="308"/>
      <c r="BB33" s="308"/>
      <c r="BC33" s="308"/>
      <c r="BD33" s="308"/>
      <c r="BE33" s="308"/>
      <c r="BF33" s="308"/>
      <c r="BG33" s="308"/>
      <c r="BH33" s="308"/>
      <c r="BI33" s="308"/>
      <c r="BJ33" s="308"/>
      <c r="BK33" s="308"/>
      <c r="BL33" s="308"/>
      <c r="BM33" s="308"/>
      <c r="BN33" s="308"/>
      <c r="BO33" s="308"/>
      <c r="BP33" s="308"/>
      <c r="BQ33" s="308"/>
      <c r="BR33" s="308"/>
      <c r="BS33" s="308"/>
      <c r="BT33" s="308"/>
      <c r="BU33" s="308"/>
      <c r="BV33" s="308"/>
      <c r="BW33" s="308"/>
      <c r="BX33" s="337"/>
      <c r="BY33" s="38"/>
      <c r="BZ33" s="23"/>
      <c r="CA33" s="23"/>
      <c r="CB33" s="23"/>
      <c r="CC33" s="28"/>
      <c r="CD33" s="6"/>
    </row>
    <row r="34" spans="1:82" s="17" customFormat="1" ht="51">
      <c r="A34" s="6"/>
      <c r="B34" s="27" t="s">
        <v>9</v>
      </c>
      <c r="C34" s="47" t="s">
        <v>51</v>
      </c>
      <c r="D34" s="73" t="s">
        <v>9</v>
      </c>
      <c r="E34" s="219" t="s">
        <v>58</v>
      </c>
      <c r="F34" s="77">
        <v>10</v>
      </c>
      <c r="G34" s="78">
        <v>188718528</v>
      </c>
      <c r="H34" s="69" t="s">
        <v>216</v>
      </c>
      <c r="I34" s="79"/>
      <c r="J34" s="79"/>
      <c r="K34" s="79"/>
      <c r="L34" s="79"/>
      <c r="M34" s="79">
        <f>M35+M36+M37</f>
        <v>3.5</v>
      </c>
      <c r="N34" s="79"/>
      <c r="O34" s="79"/>
      <c r="P34" s="79"/>
      <c r="Q34" s="79"/>
      <c r="R34" s="79"/>
      <c r="S34" s="79"/>
      <c r="T34" s="79"/>
      <c r="U34" s="79"/>
      <c r="V34" s="79">
        <f>V35+V36+V37</f>
        <v>3.5</v>
      </c>
      <c r="W34" s="79">
        <f>W35+W36+W37</f>
        <v>3.5</v>
      </c>
      <c r="X34" s="79">
        <f>X35+X36+X37</f>
        <v>0</v>
      </c>
      <c r="Y34" s="79">
        <f>Y35+Y36+Y37</f>
        <v>0</v>
      </c>
      <c r="Z34" s="79"/>
      <c r="AA34" s="79"/>
      <c r="AB34" s="79"/>
      <c r="AC34" s="79"/>
      <c r="AD34" s="79">
        <f>AD35+AD36+AD37</f>
        <v>10</v>
      </c>
      <c r="AE34" s="79"/>
      <c r="AF34" s="79"/>
      <c r="AG34" s="79"/>
      <c r="AH34" s="79"/>
      <c r="AI34" s="79"/>
      <c r="AJ34" s="79"/>
      <c r="AK34" s="79"/>
      <c r="AL34" s="79"/>
      <c r="AM34" s="79">
        <f>AM35+AM36+AM37</f>
        <v>10</v>
      </c>
      <c r="AN34" s="79">
        <f>AN35+AN36+AN37</f>
        <v>10</v>
      </c>
      <c r="AO34" s="79">
        <f>AO35+AO36+AO37</f>
        <v>0</v>
      </c>
      <c r="AP34" s="79">
        <f>AP35+AP36+AP37</f>
        <v>0</v>
      </c>
      <c r="AQ34" s="79"/>
      <c r="AR34" s="79"/>
      <c r="AS34" s="79"/>
      <c r="AT34" s="79"/>
      <c r="AU34" s="79">
        <f>AU35+AU36+AU37</f>
        <v>7.5</v>
      </c>
      <c r="AV34" s="79"/>
      <c r="AW34" s="79"/>
      <c r="AX34" s="79"/>
      <c r="AY34" s="79"/>
      <c r="AZ34" s="79"/>
      <c r="BA34" s="79"/>
      <c r="BB34" s="79"/>
      <c r="BC34" s="79"/>
      <c r="BD34" s="79">
        <f>BD35+BD36+BD37</f>
        <v>7.5</v>
      </c>
      <c r="BE34" s="79">
        <f>BE35+BE36+BE37</f>
        <v>7.5</v>
      </c>
      <c r="BF34" s="79">
        <f>BF35+BF36+BF37</f>
        <v>0</v>
      </c>
      <c r="BG34" s="79">
        <f>BG35+BG36+BG37</f>
        <v>0</v>
      </c>
      <c r="BH34" s="79"/>
      <c r="BI34" s="79"/>
      <c r="BJ34" s="79"/>
      <c r="BK34" s="79"/>
      <c r="BL34" s="79">
        <f>BL35+BL36+BL37</f>
        <v>7.5</v>
      </c>
      <c r="BM34" s="79"/>
      <c r="BN34" s="79"/>
      <c r="BO34" s="79"/>
      <c r="BP34" s="79"/>
      <c r="BQ34" s="79"/>
      <c r="BR34" s="79"/>
      <c r="BS34" s="79"/>
      <c r="BT34" s="79"/>
      <c r="BU34" s="79">
        <f>BU35+BU36+BU37</f>
        <v>7.5</v>
      </c>
      <c r="BV34" s="79">
        <f>BV35+BV36+BV37</f>
        <v>7.5</v>
      </c>
      <c r="BW34" s="79">
        <f>BW35+BW36+BW37</f>
        <v>0</v>
      </c>
      <c r="BX34" s="175">
        <f>BX35+BX36+BX37</f>
        <v>0</v>
      </c>
      <c r="BY34" s="184"/>
      <c r="BZ34" s="66"/>
      <c r="CA34" s="66"/>
      <c r="CB34" s="66"/>
      <c r="CC34" s="67"/>
      <c r="CD34" s="6"/>
    </row>
    <row r="35" spans="1:82" s="17" customFormat="1" ht="97.5" customHeight="1">
      <c r="A35" s="6"/>
      <c r="B35" s="27" t="s">
        <v>9</v>
      </c>
      <c r="C35" s="47" t="s">
        <v>51</v>
      </c>
      <c r="D35" s="44" t="s">
        <v>9</v>
      </c>
      <c r="E35" s="42" t="s">
        <v>59</v>
      </c>
      <c r="F35" s="75" t="s">
        <v>20</v>
      </c>
      <c r="G35" s="76" t="s">
        <v>19</v>
      </c>
      <c r="H35" s="69" t="s">
        <v>216</v>
      </c>
      <c r="I35" s="80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2"/>
      <c r="Z35" s="82"/>
      <c r="AA35" s="82"/>
      <c r="AB35" s="82"/>
      <c r="AC35" s="82"/>
      <c r="AD35" s="82">
        <v>3</v>
      </c>
      <c r="AE35" s="82"/>
      <c r="AF35" s="82"/>
      <c r="AG35" s="82"/>
      <c r="AH35" s="82"/>
      <c r="AI35" s="82"/>
      <c r="AJ35" s="82"/>
      <c r="AK35" s="82"/>
      <c r="AL35" s="83"/>
      <c r="AM35" s="82">
        <v>3</v>
      </c>
      <c r="AN35" s="82">
        <v>3</v>
      </c>
      <c r="AO35" s="82">
        <v>0</v>
      </c>
      <c r="AP35" s="82">
        <v>0</v>
      </c>
      <c r="AQ35" s="84"/>
      <c r="AR35" s="84"/>
      <c r="AS35" s="84"/>
      <c r="AT35" s="84"/>
      <c r="AU35" s="84">
        <v>1.5</v>
      </c>
      <c r="AV35" s="84"/>
      <c r="AW35" s="84"/>
      <c r="AX35" s="84"/>
      <c r="AY35" s="84"/>
      <c r="AZ35" s="84"/>
      <c r="BA35" s="84"/>
      <c r="BB35" s="84"/>
      <c r="BC35" s="84"/>
      <c r="BD35" s="84">
        <v>1.5</v>
      </c>
      <c r="BE35" s="84">
        <v>1.5</v>
      </c>
      <c r="BF35" s="84">
        <v>0</v>
      </c>
      <c r="BG35" s="84">
        <v>0</v>
      </c>
      <c r="BH35" s="84"/>
      <c r="BI35" s="84"/>
      <c r="BJ35" s="84"/>
      <c r="BK35" s="84"/>
      <c r="BL35" s="84">
        <v>1.5</v>
      </c>
      <c r="BM35" s="84"/>
      <c r="BN35" s="84"/>
      <c r="BO35" s="84"/>
      <c r="BP35" s="84"/>
      <c r="BQ35" s="84"/>
      <c r="BR35" s="84"/>
      <c r="BS35" s="84"/>
      <c r="BT35" s="84"/>
      <c r="BU35" s="84">
        <v>1.5</v>
      </c>
      <c r="BV35" s="84">
        <v>1.5</v>
      </c>
      <c r="BW35" s="84">
        <v>0</v>
      </c>
      <c r="BX35" s="176">
        <v>0</v>
      </c>
      <c r="BY35" s="33"/>
      <c r="BZ35" s="21"/>
      <c r="CA35" s="21"/>
      <c r="CB35" s="21"/>
      <c r="CC35" s="34"/>
      <c r="CD35" s="6"/>
    </row>
    <row r="36" spans="1:82" s="17" customFormat="1" ht="81" customHeight="1">
      <c r="A36" s="6"/>
      <c r="B36" s="27" t="s">
        <v>9</v>
      </c>
      <c r="C36" s="47" t="s">
        <v>51</v>
      </c>
      <c r="D36" s="44" t="s">
        <v>9</v>
      </c>
      <c r="E36" s="42" t="s">
        <v>60</v>
      </c>
      <c r="F36" s="75" t="s">
        <v>20</v>
      </c>
      <c r="G36" s="76" t="s">
        <v>19</v>
      </c>
      <c r="H36" s="69" t="s">
        <v>216</v>
      </c>
      <c r="I36" s="80"/>
      <c r="J36" s="81"/>
      <c r="K36" s="81"/>
      <c r="L36" s="81"/>
      <c r="M36" s="81">
        <v>0.5</v>
      </c>
      <c r="N36" s="81"/>
      <c r="O36" s="81"/>
      <c r="P36" s="81"/>
      <c r="Q36" s="81"/>
      <c r="R36" s="81"/>
      <c r="S36" s="81"/>
      <c r="T36" s="81"/>
      <c r="U36" s="81"/>
      <c r="V36" s="81">
        <v>0.5</v>
      </c>
      <c r="W36" s="81">
        <v>0.5</v>
      </c>
      <c r="X36" s="81">
        <v>0</v>
      </c>
      <c r="Y36" s="82">
        <v>0</v>
      </c>
      <c r="Z36" s="82"/>
      <c r="AA36" s="82"/>
      <c r="AB36" s="82"/>
      <c r="AC36" s="82"/>
      <c r="AD36" s="82">
        <v>1</v>
      </c>
      <c r="AE36" s="82"/>
      <c r="AF36" s="82"/>
      <c r="AG36" s="82"/>
      <c r="AH36" s="82"/>
      <c r="AI36" s="82"/>
      <c r="AJ36" s="82"/>
      <c r="AK36" s="82"/>
      <c r="AL36" s="83"/>
      <c r="AM36" s="82">
        <v>1</v>
      </c>
      <c r="AN36" s="82">
        <v>1</v>
      </c>
      <c r="AO36" s="82">
        <v>0</v>
      </c>
      <c r="AP36" s="82">
        <v>0</v>
      </c>
      <c r="AQ36" s="84"/>
      <c r="AR36" s="84"/>
      <c r="AS36" s="84"/>
      <c r="AT36" s="84"/>
      <c r="AU36" s="84">
        <v>1</v>
      </c>
      <c r="AV36" s="84"/>
      <c r="AW36" s="84"/>
      <c r="AX36" s="84"/>
      <c r="AY36" s="84"/>
      <c r="AZ36" s="84"/>
      <c r="BA36" s="84"/>
      <c r="BB36" s="84"/>
      <c r="BC36" s="84"/>
      <c r="BD36" s="84">
        <v>1</v>
      </c>
      <c r="BE36" s="84">
        <v>1</v>
      </c>
      <c r="BF36" s="84">
        <v>0</v>
      </c>
      <c r="BG36" s="84">
        <v>0</v>
      </c>
      <c r="BH36" s="84"/>
      <c r="BI36" s="84"/>
      <c r="BJ36" s="84"/>
      <c r="BK36" s="84"/>
      <c r="BL36" s="84">
        <v>1</v>
      </c>
      <c r="BM36" s="84"/>
      <c r="BN36" s="84"/>
      <c r="BO36" s="84"/>
      <c r="BP36" s="84"/>
      <c r="BQ36" s="84"/>
      <c r="BR36" s="84"/>
      <c r="BS36" s="84"/>
      <c r="BT36" s="84"/>
      <c r="BU36" s="84">
        <v>1</v>
      </c>
      <c r="BV36" s="84">
        <v>1</v>
      </c>
      <c r="BW36" s="84">
        <v>0</v>
      </c>
      <c r="BX36" s="176">
        <v>0</v>
      </c>
      <c r="BY36" s="185" t="s">
        <v>108</v>
      </c>
      <c r="BZ36" s="85">
        <v>3</v>
      </c>
      <c r="CA36" s="85">
        <v>4</v>
      </c>
      <c r="CB36" s="85">
        <v>4</v>
      </c>
      <c r="CC36" s="86">
        <v>4</v>
      </c>
      <c r="CD36" s="6"/>
    </row>
    <row r="37" spans="1:82" s="17" customFormat="1" ht="96.75" customHeight="1">
      <c r="A37" s="6"/>
      <c r="B37" s="27" t="s">
        <v>9</v>
      </c>
      <c r="C37" s="47" t="s">
        <v>51</v>
      </c>
      <c r="D37" s="44" t="s">
        <v>9</v>
      </c>
      <c r="E37" s="42" t="s">
        <v>57</v>
      </c>
      <c r="F37" s="75" t="s">
        <v>20</v>
      </c>
      <c r="G37" s="76" t="s">
        <v>19</v>
      </c>
      <c r="H37" s="69" t="s">
        <v>216</v>
      </c>
      <c r="I37" s="80"/>
      <c r="J37" s="81"/>
      <c r="K37" s="81"/>
      <c r="L37" s="81"/>
      <c r="M37" s="81">
        <v>3</v>
      </c>
      <c r="N37" s="81"/>
      <c r="O37" s="81"/>
      <c r="P37" s="81"/>
      <c r="Q37" s="81"/>
      <c r="R37" s="81"/>
      <c r="S37" s="81"/>
      <c r="T37" s="81"/>
      <c r="U37" s="81"/>
      <c r="V37" s="81">
        <f>M37</f>
        <v>3</v>
      </c>
      <c r="W37" s="81">
        <f>M37</f>
        <v>3</v>
      </c>
      <c r="X37" s="81">
        <v>0</v>
      </c>
      <c r="Y37" s="82">
        <v>0</v>
      </c>
      <c r="Z37" s="82"/>
      <c r="AA37" s="82"/>
      <c r="AB37" s="82"/>
      <c r="AC37" s="82"/>
      <c r="AD37" s="82">
        <v>6</v>
      </c>
      <c r="AE37" s="82"/>
      <c r="AF37" s="82"/>
      <c r="AG37" s="82"/>
      <c r="AH37" s="82"/>
      <c r="AI37" s="82"/>
      <c r="AJ37" s="82"/>
      <c r="AK37" s="82"/>
      <c r="AL37" s="83"/>
      <c r="AM37" s="82">
        <f>AD37</f>
        <v>6</v>
      </c>
      <c r="AN37" s="82">
        <f>AD37</f>
        <v>6</v>
      </c>
      <c r="AO37" s="82">
        <v>0</v>
      </c>
      <c r="AP37" s="82">
        <v>0</v>
      </c>
      <c r="AQ37" s="84"/>
      <c r="AR37" s="84"/>
      <c r="AS37" s="84"/>
      <c r="AT37" s="84"/>
      <c r="AU37" s="84">
        <v>5</v>
      </c>
      <c r="AV37" s="84"/>
      <c r="AW37" s="84"/>
      <c r="AX37" s="84"/>
      <c r="AY37" s="84"/>
      <c r="AZ37" s="84"/>
      <c r="BA37" s="84"/>
      <c r="BB37" s="84"/>
      <c r="BC37" s="84"/>
      <c r="BD37" s="84">
        <v>5</v>
      </c>
      <c r="BE37" s="84">
        <v>5</v>
      </c>
      <c r="BF37" s="84">
        <v>0</v>
      </c>
      <c r="BG37" s="84">
        <v>0</v>
      </c>
      <c r="BH37" s="84"/>
      <c r="BI37" s="84"/>
      <c r="BJ37" s="84"/>
      <c r="BK37" s="84"/>
      <c r="BL37" s="84">
        <v>5</v>
      </c>
      <c r="BM37" s="84"/>
      <c r="BN37" s="84"/>
      <c r="BO37" s="84"/>
      <c r="BP37" s="84"/>
      <c r="BQ37" s="84"/>
      <c r="BR37" s="84"/>
      <c r="BS37" s="84"/>
      <c r="BT37" s="84"/>
      <c r="BU37" s="84">
        <f>BL37</f>
        <v>5</v>
      </c>
      <c r="BV37" s="84">
        <f>BL37</f>
        <v>5</v>
      </c>
      <c r="BW37" s="84">
        <v>0</v>
      </c>
      <c r="BX37" s="176">
        <v>0</v>
      </c>
      <c r="BY37" s="185" t="s">
        <v>130</v>
      </c>
      <c r="BZ37" s="85">
        <v>7</v>
      </c>
      <c r="CA37" s="85">
        <v>8</v>
      </c>
      <c r="CB37" s="85">
        <v>8</v>
      </c>
      <c r="CC37" s="86">
        <v>8</v>
      </c>
      <c r="CD37" s="6"/>
    </row>
    <row r="38" spans="1:82" s="17" customFormat="1" ht="14.25" customHeight="1">
      <c r="A38" s="6"/>
      <c r="B38" s="27" t="s">
        <v>9</v>
      </c>
      <c r="C38" s="15" t="s">
        <v>51</v>
      </c>
      <c r="D38" s="258" t="s">
        <v>133</v>
      </c>
      <c r="E38" s="259"/>
      <c r="F38" s="259"/>
      <c r="G38" s="259"/>
      <c r="H38" s="260"/>
      <c r="I38" s="23"/>
      <c r="J38" s="23"/>
      <c r="K38" s="23"/>
      <c r="L38" s="23"/>
      <c r="M38" s="23">
        <f>M34</f>
        <v>3.5</v>
      </c>
      <c r="N38" s="23"/>
      <c r="O38" s="23"/>
      <c r="P38" s="23"/>
      <c r="Q38" s="23"/>
      <c r="R38" s="23"/>
      <c r="S38" s="23"/>
      <c r="T38" s="23"/>
      <c r="U38" s="23"/>
      <c r="V38" s="23">
        <f>V34</f>
        <v>3.5</v>
      </c>
      <c r="W38" s="23">
        <f>W34</f>
        <v>3.5</v>
      </c>
      <c r="X38" s="23">
        <f>X34</f>
        <v>0</v>
      </c>
      <c r="Y38" s="23">
        <f>Y34</f>
        <v>0</v>
      </c>
      <c r="Z38" s="23"/>
      <c r="AA38" s="23"/>
      <c r="AB38" s="23"/>
      <c r="AC38" s="23"/>
      <c r="AD38" s="23">
        <f>AD34</f>
        <v>10</v>
      </c>
      <c r="AE38" s="23"/>
      <c r="AF38" s="23"/>
      <c r="AG38" s="23"/>
      <c r="AH38" s="23"/>
      <c r="AI38" s="23"/>
      <c r="AJ38" s="23"/>
      <c r="AK38" s="23"/>
      <c r="AL38" s="23"/>
      <c r="AM38" s="23">
        <f>AM34</f>
        <v>10</v>
      </c>
      <c r="AN38" s="23">
        <f>AN34</f>
        <v>10</v>
      </c>
      <c r="AO38" s="23">
        <f>AO34</f>
        <v>0</v>
      </c>
      <c r="AP38" s="23">
        <f>AP34</f>
        <v>0</v>
      </c>
      <c r="AQ38" s="23"/>
      <c r="AR38" s="23"/>
      <c r="AS38" s="23"/>
      <c r="AT38" s="23"/>
      <c r="AU38" s="23">
        <f>AU34</f>
        <v>7.5</v>
      </c>
      <c r="AV38" s="23"/>
      <c r="AW38" s="23"/>
      <c r="AX38" s="23"/>
      <c r="AY38" s="23"/>
      <c r="AZ38" s="23"/>
      <c r="BA38" s="23"/>
      <c r="BB38" s="23"/>
      <c r="BC38" s="23"/>
      <c r="BD38" s="23">
        <f>BD34</f>
        <v>7.5</v>
      </c>
      <c r="BE38" s="23">
        <f>BE34</f>
        <v>7.5</v>
      </c>
      <c r="BF38" s="23">
        <f>BF34</f>
        <v>0</v>
      </c>
      <c r="BG38" s="23">
        <f>BG34</f>
        <v>0</v>
      </c>
      <c r="BH38" s="23"/>
      <c r="BI38" s="23"/>
      <c r="BJ38" s="23"/>
      <c r="BK38" s="23"/>
      <c r="BL38" s="23">
        <f>BL34</f>
        <v>7.5</v>
      </c>
      <c r="BM38" s="23"/>
      <c r="BN38" s="23"/>
      <c r="BO38" s="23"/>
      <c r="BP38" s="23"/>
      <c r="BQ38" s="23"/>
      <c r="BR38" s="23"/>
      <c r="BS38" s="23"/>
      <c r="BT38" s="23"/>
      <c r="BU38" s="23">
        <f>BU34</f>
        <v>7.5</v>
      </c>
      <c r="BV38" s="23">
        <f>BV34</f>
        <v>7.5</v>
      </c>
      <c r="BW38" s="23">
        <f>BW34</f>
        <v>0</v>
      </c>
      <c r="BX38" s="174">
        <f>BX34</f>
        <v>0</v>
      </c>
      <c r="BY38" s="38"/>
      <c r="BZ38" s="23"/>
      <c r="CA38" s="23"/>
      <c r="CB38" s="23"/>
      <c r="CC38" s="28"/>
      <c r="CD38" s="6"/>
    </row>
    <row r="39" spans="1:82" s="17" customFormat="1" ht="15.75" customHeight="1">
      <c r="A39" s="6"/>
      <c r="B39" s="27" t="s">
        <v>9</v>
      </c>
      <c r="C39" s="15" t="s">
        <v>52</v>
      </c>
      <c r="D39" s="308" t="s">
        <v>61</v>
      </c>
      <c r="E39" s="308"/>
      <c r="F39" s="308"/>
      <c r="G39" s="308"/>
      <c r="H39" s="308"/>
      <c r="I39" s="308"/>
      <c r="J39" s="308"/>
      <c r="K39" s="308"/>
      <c r="L39" s="308"/>
      <c r="M39" s="308"/>
      <c r="N39" s="308"/>
      <c r="O39" s="308"/>
      <c r="P39" s="308"/>
      <c r="Q39" s="308"/>
      <c r="R39" s="308"/>
      <c r="S39" s="308"/>
      <c r="T39" s="308"/>
      <c r="U39" s="308"/>
      <c r="V39" s="308"/>
      <c r="W39" s="308"/>
      <c r="X39" s="308"/>
      <c r="Y39" s="308"/>
      <c r="Z39" s="308"/>
      <c r="AA39" s="308"/>
      <c r="AB39" s="308"/>
      <c r="AC39" s="308"/>
      <c r="AD39" s="308"/>
      <c r="AE39" s="308"/>
      <c r="AF39" s="308"/>
      <c r="AG39" s="308"/>
      <c r="AH39" s="308"/>
      <c r="AI39" s="308"/>
      <c r="AJ39" s="308"/>
      <c r="AK39" s="308"/>
      <c r="AL39" s="308"/>
      <c r="AM39" s="308"/>
      <c r="AN39" s="308"/>
      <c r="AO39" s="308"/>
      <c r="AP39" s="308"/>
      <c r="AQ39" s="308"/>
      <c r="AR39" s="308"/>
      <c r="AS39" s="308"/>
      <c r="AT39" s="308"/>
      <c r="AU39" s="308"/>
      <c r="AV39" s="308"/>
      <c r="AW39" s="308"/>
      <c r="AX39" s="308"/>
      <c r="AY39" s="308"/>
      <c r="AZ39" s="308"/>
      <c r="BA39" s="308"/>
      <c r="BB39" s="308"/>
      <c r="BC39" s="308"/>
      <c r="BD39" s="308"/>
      <c r="BE39" s="308"/>
      <c r="BF39" s="308"/>
      <c r="BG39" s="308"/>
      <c r="BH39" s="308"/>
      <c r="BI39" s="308"/>
      <c r="BJ39" s="308"/>
      <c r="BK39" s="308"/>
      <c r="BL39" s="308"/>
      <c r="BM39" s="308"/>
      <c r="BN39" s="308"/>
      <c r="BO39" s="308"/>
      <c r="BP39" s="308"/>
      <c r="BQ39" s="308"/>
      <c r="BR39" s="308"/>
      <c r="BS39" s="308"/>
      <c r="BT39" s="308"/>
      <c r="BU39" s="308"/>
      <c r="BV39" s="308"/>
      <c r="BW39" s="308"/>
      <c r="BX39" s="337"/>
      <c r="BY39" s="38"/>
      <c r="BZ39" s="23"/>
      <c r="CA39" s="23"/>
      <c r="CB39" s="23"/>
      <c r="CC39" s="28"/>
      <c r="CD39" s="6"/>
    </row>
    <row r="40" spans="1:82" s="17" customFormat="1" ht="62.45" customHeight="1">
      <c r="A40" s="6"/>
      <c r="B40" s="27" t="s">
        <v>9</v>
      </c>
      <c r="C40" s="47" t="s">
        <v>52</v>
      </c>
      <c r="D40" s="44" t="s">
        <v>9</v>
      </c>
      <c r="E40" s="46" t="s">
        <v>62</v>
      </c>
      <c r="F40" s="45" t="s">
        <v>20</v>
      </c>
      <c r="G40" s="43" t="s">
        <v>19</v>
      </c>
      <c r="H40" s="69" t="s">
        <v>216</v>
      </c>
      <c r="I40" s="14"/>
      <c r="J40" s="18"/>
      <c r="K40" s="18"/>
      <c r="L40" s="18"/>
      <c r="M40" s="213">
        <f>M41</f>
        <v>86.9</v>
      </c>
      <c r="N40" s="213"/>
      <c r="O40" s="213"/>
      <c r="P40" s="213"/>
      <c r="Q40" s="213"/>
      <c r="R40" s="213"/>
      <c r="S40" s="213"/>
      <c r="T40" s="213"/>
      <c r="U40" s="213"/>
      <c r="V40" s="213">
        <f>V41</f>
        <v>86.9</v>
      </c>
      <c r="W40" s="213">
        <f>W41</f>
        <v>86.9</v>
      </c>
      <c r="X40" s="213">
        <v>0</v>
      </c>
      <c r="Y40" s="214">
        <v>0</v>
      </c>
      <c r="Z40" s="214"/>
      <c r="AA40" s="214"/>
      <c r="AB40" s="214"/>
      <c r="AC40" s="214"/>
      <c r="AD40" s="214">
        <f>AD41</f>
        <v>86</v>
      </c>
      <c r="AE40" s="214"/>
      <c r="AF40" s="214"/>
      <c r="AG40" s="214"/>
      <c r="AH40" s="214"/>
      <c r="AI40" s="214"/>
      <c r="AJ40" s="214"/>
      <c r="AK40" s="214"/>
      <c r="AL40" s="215"/>
      <c r="AM40" s="214">
        <f>AM41</f>
        <v>86</v>
      </c>
      <c r="AN40" s="214">
        <f>AN41</f>
        <v>86</v>
      </c>
      <c r="AO40" s="214">
        <v>0</v>
      </c>
      <c r="AP40" s="214">
        <v>0</v>
      </c>
      <c r="AQ40" s="216"/>
      <c r="AR40" s="216"/>
      <c r="AS40" s="216"/>
      <c r="AT40" s="216"/>
      <c r="AU40" s="214">
        <v>171.2</v>
      </c>
      <c r="AV40" s="216"/>
      <c r="AW40" s="216"/>
      <c r="AX40" s="216"/>
      <c r="AY40" s="216"/>
      <c r="AZ40" s="216"/>
      <c r="BA40" s="216"/>
      <c r="BB40" s="216"/>
      <c r="BC40" s="216"/>
      <c r="BD40" s="214">
        <v>171.2</v>
      </c>
      <c r="BE40" s="214">
        <v>171.2</v>
      </c>
      <c r="BF40" s="216">
        <v>0</v>
      </c>
      <c r="BG40" s="216">
        <v>0</v>
      </c>
      <c r="BH40" s="216"/>
      <c r="BI40" s="216"/>
      <c r="BJ40" s="216"/>
      <c r="BK40" s="216"/>
      <c r="BL40" s="214">
        <v>171.2</v>
      </c>
      <c r="BM40" s="216"/>
      <c r="BN40" s="216"/>
      <c r="BO40" s="216"/>
      <c r="BP40" s="216"/>
      <c r="BQ40" s="216"/>
      <c r="BR40" s="216"/>
      <c r="BS40" s="216"/>
      <c r="BT40" s="216"/>
      <c r="BU40" s="214">
        <v>171.2</v>
      </c>
      <c r="BV40" s="214">
        <v>171.2</v>
      </c>
      <c r="BW40" s="216">
        <v>0</v>
      </c>
      <c r="BX40" s="217">
        <v>0</v>
      </c>
      <c r="BY40" s="220" t="s">
        <v>202</v>
      </c>
      <c r="BZ40" s="85">
        <v>26</v>
      </c>
      <c r="CA40" s="85">
        <v>20</v>
      </c>
      <c r="CB40" s="85">
        <v>20</v>
      </c>
      <c r="CC40" s="86">
        <v>20</v>
      </c>
      <c r="CD40" s="6"/>
    </row>
    <row r="41" spans="1:82" s="17" customFormat="1" ht="25.5" customHeight="1">
      <c r="A41" s="6"/>
      <c r="B41" s="264" t="s">
        <v>9</v>
      </c>
      <c r="C41" s="338" t="s">
        <v>52</v>
      </c>
      <c r="D41" s="256" t="s">
        <v>9</v>
      </c>
      <c r="E41" s="255" t="s">
        <v>63</v>
      </c>
      <c r="F41" s="254" t="s">
        <v>20</v>
      </c>
      <c r="G41" s="253" t="s">
        <v>19</v>
      </c>
      <c r="H41" s="252" t="s">
        <v>216</v>
      </c>
      <c r="I41" s="40"/>
      <c r="J41" s="18"/>
      <c r="K41" s="18"/>
      <c r="L41" s="18"/>
      <c r="M41" s="18">
        <v>86.9</v>
      </c>
      <c r="N41" s="18"/>
      <c r="O41" s="18"/>
      <c r="P41" s="18"/>
      <c r="Q41" s="18"/>
      <c r="R41" s="18"/>
      <c r="S41" s="18"/>
      <c r="T41" s="18"/>
      <c r="U41" s="18"/>
      <c r="V41" s="18">
        <f>M41</f>
        <v>86.9</v>
      </c>
      <c r="W41" s="18">
        <f>M41</f>
        <v>86.9</v>
      </c>
      <c r="X41" s="18">
        <v>0</v>
      </c>
      <c r="Y41" s="11">
        <v>0</v>
      </c>
      <c r="Z41" s="11"/>
      <c r="AA41" s="11"/>
      <c r="AB41" s="11"/>
      <c r="AC41" s="11"/>
      <c r="AD41" s="11">
        <f>86</f>
        <v>86</v>
      </c>
      <c r="AE41" s="11"/>
      <c r="AF41" s="11"/>
      <c r="AG41" s="11"/>
      <c r="AH41" s="11"/>
      <c r="AI41" s="11"/>
      <c r="AJ41" s="11"/>
      <c r="AK41" s="11"/>
      <c r="AL41" s="21"/>
      <c r="AM41" s="11">
        <f>AD41</f>
        <v>86</v>
      </c>
      <c r="AN41" s="11">
        <f>AD41</f>
        <v>86</v>
      </c>
      <c r="AO41" s="11">
        <v>0</v>
      </c>
      <c r="AP41" s="11">
        <v>0</v>
      </c>
      <c r="AQ41" s="19"/>
      <c r="AR41" s="19"/>
      <c r="AS41" s="19"/>
      <c r="AT41" s="19"/>
      <c r="AU41" s="11">
        <v>171.2</v>
      </c>
      <c r="AV41" s="22"/>
      <c r="AW41" s="19"/>
      <c r="AX41" s="19"/>
      <c r="AY41" s="19"/>
      <c r="AZ41" s="19"/>
      <c r="BA41" s="19"/>
      <c r="BB41" s="19"/>
      <c r="BC41" s="19"/>
      <c r="BD41" s="11">
        <v>171.2</v>
      </c>
      <c r="BE41" s="11">
        <v>171.2</v>
      </c>
      <c r="BF41" s="22">
        <v>0</v>
      </c>
      <c r="BG41" s="22">
        <v>0</v>
      </c>
      <c r="BH41" s="19"/>
      <c r="BI41" s="19"/>
      <c r="BJ41" s="19"/>
      <c r="BK41" s="19"/>
      <c r="BL41" s="11">
        <v>171.2</v>
      </c>
      <c r="BM41" s="19"/>
      <c r="BN41" s="22"/>
      <c r="BO41" s="19"/>
      <c r="BP41" s="19"/>
      <c r="BQ41" s="19"/>
      <c r="BR41" s="19"/>
      <c r="BS41" s="19"/>
      <c r="BT41" s="19"/>
      <c r="BU41" s="11">
        <v>171.2</v>
      </c>
      <c r="BV41" s="11">
        <v>171.2</v>
      </c>
      <c r="BW41" s="19">
        <v>0</v>
      </c>
      <c r="BX41" s="61">
        <v>0</v>
      </c>
      <c r="BY41" s="33"/>
      <c r="BZ41" s="21"/>
      <c r="CA41" s="21"/>
      <c r="CB41" s="21"/>
      <c r="CC41" s="34"/>
      <c r="CD41" s="6"/>
    </row>
    <row r="42" spans="1:82" s="17" customFormat="1" ht="48" customHeight="1">
      <c r="A42" s="6"/>
      <c r="B42" s="272"/>
      <c r="C42" s="339"/>
      <c r="D42" s="350"/>
      <c r="E42" s="255"/>
      <c r="F42" s="254"/>
      <c r="G42" s="253"/>
      <c r="H42" s="252"/>
      <c r="I42" s="14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21"/>
      <c r="AM42" s="11"/>
      <c r="AN42" s="11"/>
      <c r="AO42" s="11"/>
      <c r="AP42" s="11"/>
      <c r="AQ42" s="19"/>
      <c r="AR42" s="19"/>
      <c r="AS42" s="19"/>
      <c r="AT42" s="19"/>
      <c r="AU42" s="19"/>
      <c r="AV42" s="22"/>
      <c r="AW42" s="19"/>
      <c r="AX42" s="19"/>
      <c r="AY42" s="19"/>
      <c r="AZ42" s="19"/>
      <c r="BA42" s="19"/>
      <c r="BB42" s="19"/>
      <c r="BC42" s="19"/>
      <c r="BD42" s="22"/>
      <c r="BE42" s="22"/>
      <c r="BF42" s="22"/>
      <c r="BG42" s="22"/>
      <c r="BH42" s="19"/>
      <c r="BI42" s="19"/>
      <c r="BJ42" s="19"/>
      <c r="BK42" s="19"/>
      <c r="BL42" s="19"/>
      <c r="BM42" s="19"/>
      <c r="BN42" s="22"/>
      <c r="BO42" s="19"/>
      <c r="BP42" s="19"/>
      <c r="BQ42" s="19"/>
      <c r="BR42" s="19"/>
      <c r="BS42" s="19"/>
      <c r="BT42" s="19"/>
      <c r="BU42" s="19"/>
      <c r="BV42" s="19"/>
      <c r="BW42" s="19"/>
      <c r="BX42" s="61"/>
      <c r="BY42" s="33"/>
      <c r="BZ42" s="21"/>
      <c r="CA42" s="21"/>
      <c r="CB42" s="21"/>
      <c r="CC42" s="34"/>
      <c r="CD42" s="6"/>
    </row>
    <row r="43" spans="1:82" s="17" customFormat="1" ht="46.9" customHeight="1">
      <c r="A43" s="6"/>
      <c r="B43" s="27" t="s">
        <v>9</v>
      </c>
      <c r="C43" s="15" t="s">
        <v>52</v>
      </c>
      <c r="D43" s="44" t="s">
        <v>44</v>
      </c>
      <c r="E43" s="46" t="s">
        <v>116</v>
      </c>
      <c r="F43" s="45" t="s">
        <v>20</v>
      </c>
      <c r="G43" s="43" t="s">
        <v>19</v>
      </c>
      <c r="H43" s="69" t="s">
        <v>216</v>
      </c>
      <c r="I43" s="14"/>
      <c r="J43" s="14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>
        <f>AD44+AD45</f>
        <v>91</v>
      </c>
      <c r="AE43" s="72"/>
      <c r="AF43" s="72"/>
      <c r="AG43" s="72"/>
      <c r="AH43" s="72"/>
      <c r="AI43" s="72"/>
      <c r="AJ43" s="72"/>
      <c r="AK43" s="72"/>
      <c r="AL43" s="72"/>
      <c r="AM43" s="72">
        <f>AM44+AM45</f>
        <v>91</v>
      </c>
      <c r="AN43" s="72">
        <f>AN44+AN45</f>
        <v>91</v>
      </c>
      <c r="AO43" s="72">
        <f>AO44+AO45</f>
        <v>14.5</v>
      </c>
      <c r="AP43" s="72">
        <f>AP44+AP45</f>
        <v>0</v>
      </c>
      <c r="AQ43" s="72"/>
      <c r="AR43" s="72"/>
      <c r="AS43" s="72"/>
      <c r="AT43" s="72"/>
      <c r="AU43" s="72">
        <f>AU44+AU45</f>
        <v>91</v>
      </c>
      <c r="AV43" s="72"/>
      <c r="AW43" s="72"/>
      <c r="AX43" s="72"/>
      <c r="AY43" s="72"/>
      <c r="AZ43" s="72"/>
      <c r="BA43" s="72"/>
      <c r="BB43" s="72"/>
      <c r="BC43" s="72"/>
      <c r="BD43" s="72">
        <f>BD44+BD45</f>
        <v>91</v>
      </c>
      <c r="BE43" s="72">
        <f>BE44+BE45</f>
        <v>91</v>
      </c>
      <c r="BF43" s="72">
        <f>BF44+BF45</f>
        <v>14.5</v>
      </c>
      <c r="BG43" s="72">
        <f>BG44+BG45</f>
        <v>0</v>
      </c>
      <c r="BH43" s="72"/>
      <c r="BI43" s="72"/>
      <c r="BJ43" s="72"/>
      <c r="BK43" s="72"/>
      <c r="BL43" s="72">
        <f>BL44+BL45</f>
        <v>91</v>
      </c>
      <c r="BM43" s="72"/>
      <c r="BN43" s="72"/>
      <c r="BO43" s="72"/>
      <c r="BP43" s="72"/>
      <c r="BQ43" s="72"/>
      <c r="BR43" s="72"/>
      <c r="BS43" s="72"/>
      <c r="BT43" s="72"/>
      <c r="BU43" s="72">
        <f>BU44+BU45</f>
        <v>91</v>
      </c>
      <c r="BV43" s="72">
        <f>BV44+BV45</f>
        <v>91</v>
      </c>
      <c r="BW43" s="72">
        <f>BW44+BW45</f>
        <v>14.5</v>
      </c>
      <c r="BX43" s="177">
        <f>BX44+BX45</f>
        <v>0</v>
      </c>
      <c r="BY43" s="33"/>
      <c r="BZ43" s="21"/>
      <c r="CA43" s="21"/>
      <c r="CB43" s="21"/>
      <c r="CC43" s="34"/>
      <c r="CD43" s="6"/>
    </row>
    <row r="44" spans="1:82" s="17" customFormat="1" ht="69.75" customHeight="1">
      <c r="A44" s="6"/>
      <c r="B44" s="27" t="s">
        <v>9</v>
      </c>
      <c r="C44" s="47" t="s">
        <v>52</v>
      </c>
      <c r="D44" s="44" t="s">
        <v>44</v>
      </c>
      <c r="E44" s="42" t="s">
        <v>109</v>
      </c>
      <c r="F44" s="45" t="s">
        <v>20</v>
      </c>
      <c r="G44" s="43" t="s">
        <v>19</v>
      </c>
      <c r="H44" s="69" t="s">
        <v>216</v>
      </c>
      <c r="I44" s="40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1"/>
      <c r="Z44" s="11"/>
      <c r="AA44" s="11"/>
      <c r="AB44" s="11"/>
      <c r="AC44" s="11"/>
      <c r="AD44" s="11">
        <v>19</v>
      </c>
      <c r="AE44" s="11"/>
      <c r="AF44" s="11"/>
      <c r="AG44" s="11"/>
      <c r="AH44" s="11"/>
      <c r="AI44" s="11"/>
      <c r="AJ44" s="11"/>
      <c r="AK44" s="11"/>
      <c r="AL44" s="21"/>
      <c r="AM44" s="11">
        <v>19</v>
      </c>
      <c r="AN44" s="11">
        <v>19</v>
      </c>
      <c r="AO44" s="11">
        <v>14.5</v>
      </c>
      <c r="AP44" s="11">
        <v>0</v>
      </c>
      <c r="AQ44" s="19"/>
      <c r="AR44" s="19"/>
      <c r="AS44" s="19"/>
      <c r="AT44" s="19"/>
      <c r="AU44" s="19">
        <v>19</v>
      </c>
      <c r="AV44" s="22"/>
      <c r="AW44" s="19"/>
      <c r="AX44" s="19"/>
      <c r="AY44" s="19"/>
      <c r="AZ44" s="19"/>
      <c r="BA44" s="19"/>
      <c r="BB44" s="19"/>
      <c r="BC44" s="19"/>
      <c r="BD44" s="22">
        <v>19</v>
      </c>
      <c r="BE44" s="22">
        <v>19</v>
      </c>
      <c r="BF44" s="22">
        <v>14.5</v>
      </c>
      <c r="BG44" s="22">
        <v>0</v>
      </c>
      <c r="BH44" s="19"/>
      <c r="BI44" s="19"/>
      <c r="BJ44" s="19"/>
      <c r="BK44" s="19"/>
      <c r="BL44" s="22">
        <v>19</v>
      </c>
      <c r="BM44" s="22"/>
      <c r="BN44" s="22"/>
      <c r="BO44" s="22"/>
      <c r="BP44" s="22"/>
      <c r="BQ44" s="22"/>
      <c r="BR44" s="22"/>
      <c r="BS44" s="22"/>
      <c r="BT44" s="22"/>
      <c r="BU44" s="22">
        <v>19</v>
      </c>
      <c r="BV44" s="22">
        <v>19</v>
      </c>
      <c r="BW44" s="22">
        <v>14.5</v>
      </c>
      <c r="BX44" s="178">
        <v>0</v>
      </c>
      <c r="BY44" s="186" t="s">
        <v>203</v>
      </c>
      <c r="BZ44" s="85"/>
      <c r="CA44" s="85">
        <v>15</v>
      </c>
      <c r="CB44" s="85">
        <v>20</v>
      </c>
      <c r="CC44" s="86">
        <v>20</v>
      </c>
      <c r="CD44" s="6"/>
    </row>
    <row r="45" spans="1:82" s="17" customFormat="1" ht="25.5" customHeight="1">
      <c r="A45" s="6"/>
      <c r="B45" s="264" t="s">
        <v>9</v>
      </c>
      <c r="C45" s="338" t="s">
        <v>52</v>
      </c>
      <c r="D45" s="256" t="s">
        <v>44</v>
      </c>
      <c r="E45" s="255" t="s">
        <v>116</v>
      </c>
      <c r="F45" s="254" t="s">
        <v>20</v>
      </c>
      <c r="G45" s="253" t="s">
        <v>19</v>
      </c>
      <c r="H45" s="252" t="s">
        <v>216</v>
      </c>
      <c r="I45" s="40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1"/>
      <c r="Z45" s="11"/>
      <c r="AA45" s="11"/>
      <c r="AB45" s="11"/>
      <c r="AC45" s="11"/>
      <c r="AD45" s="11">
        <v>72</v>
      </c>
      <c r="AE45" s="11"/>
      <c r="AF45" s="11"/>
      <c r="AG45" s="11"/>
      <c r="AH45" s="11"/>
      <c r="AI45" s="11"/>
      <c r="AJ45" s="11"/>
      <c r="AK45" s="11"/>
      <c r="AL45" s="21"/>
      <c r="AM45" s="11">
        <f>AD45</f>
        <v>72</v>
      </c>
      <c r="AN45" s="11">
        <f>AD45</f>
        <v>72</v>
      </c>
      <c r="AO45" s="11">
        <v>0</v>
      </c>
      <c r="AP45" s="11">
        <v>0</v>
      </c>
      <c r="AQ45" s="19"/>
      <c r="AR45" s="19"/>
      <c r="AS45" s="19"/>
      <c r="AT45" s="19"/>
      <c r="AU45" s="19">
        <v>72</v>
      </c>
      <c r="AV45" s="22"/>
      <c r="AW45" s="19"/>
      <c r="AX45" s="19"/>
      <c r="AY45" s="19"/>
      <c r="AZ45" s="19"/>
      <c r="BA45" s="19"/>
      <c r="BB45" s="19"/>
      <c r="BC45" s="19"/>
      <c r="BD45" s="22">
        <v>72</v>
      </c>
      <c r="BE45" s="22">
        <v>72</v>
      </c>
      <c r="BF45" s="22">
        <v>0</v>
      </c>
      <c r="BG45" s="22">
        <v>0</v>
      </c>
      <c r="BH45" s="19"/>
      <c r="BI45" s="19"/>
      <c r="BJ45" s="19"/>
      <c r="BK45" s="19"/>
      <c r="BL45" s="19">
        <v>72</v>
      </c>
      <c r="BM45" s="19"/>
      <c r="BN45" s="22"/>
      <c r="BO45" s="19"/>
      <c r="BP45" s="19"/>
      <c r="BQ45" s="19"/>
      <c r="BR45" s="19"/>
      <c r="BS45" s="19"/>
      <c r="BT45" s="19"/>
      <c r="BU45" s="19">
        <v>72</v>
      </c>
      <c r="BV45" s="19">
        <v>72</v>
      </c>
      <c r="BW45" s="19">
        <v>0</v>
      </c>
      <c r="BX45" s="61">
        <v>0</v>
      </c>
      <c r="BY45" s="33"/>
      <c r="BZ45" s="85"/>
      <c r="CA45" s="85"/>
      <c r="CB45" s="85"/>
      <c r="CC45" s="86"/>
      <c r="CD45" s="6"/>
    </row>
    <row r="46" spans="1:82" s="17" customFormat="1" ht="93" customHeight="1">
      <c r="A46" s="6"/>
      <c r="B46" s="264"/>
      <c r="C46" s="339"/>
      <c r="D46" s="256"/>
      <c r="E46" s="255"/>
      <c r="F46" s="254"/>
      <c r="G46" s="253"/>
      <c r="H46" s="252"/>
      <c r="I46" s="14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21"/>
      <c r="AM46" s="11"/>
      <c r="AN46" s="11"/>
      <c r="AO46" s="11"/>
      <c r="AP46" s="11"/>
      <c r="AQ46" s="19"/>
      <c r="AR46" s="19"/>
      <c r="AS46" s="19"/>
      <c r="AT46" s="19"/>
      <c r="AU46" s="19"/>
      <c r="AV46" s="22"/>
      <c r="AW46" s="19"/>
      <c r="AX46" s="19"/>
      <c r="AY46" s="19"/>
      <c r="AZ46" s="19"/>
      <c r="BA46" s="19"/>
      <c r="BB46" s="19"/>
      <c r="BC46" s="19"/>
      <c r="BD46" s="22"/>
      <c r="BE46" s="22"/>
      <c r="BF46" s="22"/>
      <c r="BG46" s="22"/>
      <c r="BH46" s="19"/>
      <c r="BI46" s="19"/>
      <c r="BJ46" s="19"/>
      <c r="BK46" s="19"/>
      <c r="BL46" s="19"/>
      <c r="BM46" s="19"/>
      <c r="BN46" s="22"/>
      <c r="BO46" s="19"/>
      <c r="BP46" s="19"/>
      <c r="BQ46" s="19"/>
      <c r="BR46" s="19"/>
      <c r="BS46" s="19"/>
      <c r="BT46" s="19"/>
      <c r="BU46" s="19"/>
      <c r="BV46" s="19"/>
      <c r="BW46" s="19"/>
      <c r="BX46" s="61"/>
      <c r="BY46" s="186" t="s">
        <v>204</v>
      </c>
      <c r="BZ46" s="85"/>
      <c r="CA46" s="85">
        <v>20</v>
      </c>
      <c r="CB46" s="85">
        <v>20</v>
      </c>
      <c r="CC46" s="86">
        <v>20</v>
      </c>
      <c r="CD46" s="6"/>
    </row>
    <row r="47" spans="1:82" s="17" customFormat="1" ht="14.25" customHeight="1">
      <c r="A47" s="6"/>
      <c r="B47" s="27" t="s">
        <v>9</v>
      </c>
      <c r="C47" s="15" t="s">
        <v>52</v>
      </c>
      <c r="D47" s="258" t="s">
        <v>133</v>
      </c>
      <c r="E47" s="259"/>
      <c r="F47" s="259"/>
      <c r="G47" s="259"/>
      <c r="H47" s="260"/>
      <c r="I47" s="23"/>
      <c r="J47" s="23"/>
      <c r="K47" s="23"/>
      <c r="L47" s="23"/>
      <c r="M47" s="23">
        <f>M40+M43</f>
        <v>86.9</v>
      </c>
      <c r="N47" s="23"/>
      <c r="O47" s="23"/>
      <c r="P47" s="23"/>
      <c r="Q47" s="23"/>
      <c r="R47" s="23"/>
      <c r="S47" s="23"/>
      <c r="T47" s="23"/>
      <c r="U47" s="23"/>
      <c r="V47" s="23">
        <f>V40+V43</f>
        <v>86.9</v>
      </c>
      <c r="W47" s="23">
        <f>W40+W43</f>
        <v>86.9</v>
      </c>
      <c r="X47" s="23">
        <f>X40+X43</f>
        <v>0</v>
      </c>
      <c r="Y47" s="23">
        <f>Y40+Y43</f>
        <v>0</v>
      </c>
      <c r="Z47" s="23"/>
      <c r="AA47" s="23"/>
      <c r="AB47" s="23"/>
      <c r="AC47" s="23"/>
      <c r="AD47" s="23">
        <f>AD40+AD43</f>
        <v>177</v>
      </c>
      <c r="AE47" s="23"/>
      <c r="AF47" s="23"/>
      <c r="AG47" s="23"/>
      <c r="AH47" s="23"/>
      <c r="AI47" s="23"/>
      <c r="AJ47" s="23"/>
      <c r="AK47" s="23"/>
      <c r="AL47" s="23"/>
      <c r="AM47" s="23">
        <f>AM40+AM43</f>
        <v>177</v>
      </c>
      <c r="AN47" s="23">
        <f>AN40+AN43</f>
        <v>177</v>
      </c>
      <c r="AO47" s="23">
        <f>AO40+AO43</f>
        <v>14.5</v>
      </c>
      <c r="AP47" s="23">
        <f>AP40+AP43</f>
        <v>0</v>
      </c>
      <c r="AQ47" s="23"/>
      <c r="AR47" s="23"/>
      <c r="AS47" s="23"/>
      <c r="AT47" s="23"/>
      <c r="AU47" s="23">
        <f>AU40+AU43</f>
        <v>262.2</v>
      </c>
      <c r="AV47" s="23"/>
      <c r="AW47" s="23"/>
      <c r="AX47" s="23"/>
      <c r="AY47" s="23"/>
      <c r="AZ47" s="23"/>
      <c r="BA47" s="23"/>
      <c r="BB47" s="23"/>
      <c r="BC47" s="23"/>
      <c r="BD47" s="23">
        <f>BD40+BD43</f>
        <v>262.2</v>
      </c>
      <c r="BE47" s="23">
        <f>BE40+BE43</f>
        <v>262.2</v>
      </c>
      <c r="BF47" s="23">
        <f>BF40+BF43</f>
        <v>14.5</v>
      </c>
      <c r="BG47" s="23">
        <f>BG40+BG43</f>
        <v>0</v>
      </c>
      <c r="BH47" s="23"/>
      <c r="BI47" s="23"/>
      <c r="BJ47" s="23"/>
      <c r="BK47" s="23"/>
      <c r="BL47" s="23">
        <f>BL40+BL43</f>
        <v>262.2</v>
      </c>
      <c r="BM47" s="23"/>
      <c r="BN47" s="23"/>
      <c r="BO47" s="23"/>
      <c r="BP47" s="23"/>
      <c r="BQ47" s="23"/>
      <c r="BR47" s="23"/>
      <c r="BS47" s="23"/>
      <c r="BT47" s="23"/>
      <c r="BU47" s="23">
        <f>BU40+BU43</f>
        <v>262.2</v>
      </c>
      <c r="BV47" s="23">
        <f>BV40+BV43</f>
        <v>262.2</v>
      </c>
      <c r="BW47" s="23">
        <f>BW40+BW43</f>
        <v>14.5</v>
      </c>
      <c r="BX47" s="174">
        <f>BX40+BX43</f>
        <v>0</v>
      </c>
      <c r="BY47" s="38"/>
      <c r="BZ47" s="23"/>
      <c r="CA47" s="23"/>
      <c r="CB47" s="23"/>
      <c r="CC47" s="28"/>
      <c r="CD47" s="6"/>
    </row>
    <row r="48" spans="1:82" s="17" customFormat="1" ht="15.75" customHeight="1">
      <c r="A48" s="6"/>
      <c r="B48" s="27" t="s">
        <v>9</v>
      </c>
      <c r="C48" s="15" t="s">
        <v>64</v>
      </c>
      <c r="D48" s="308" t="s">
        <v>65</v>
      </c>
      <c r="E48" s="308"/>
      <c r="F48" s="308"/>
      <c r="G48" s="308"/>
      <c r="H48" s="308"/>
      <c r="I48" s="308"/>
      <c r="J48" s="308"/>
      <c r="K48" s="308"/>
      <c r="L48" s="308"/>
      <c r="M48" s="308"/>
      <c r="N48" s="308"/>
      <c r="O48" s="308"/>
      <c r="P48" s="308"/>
      <c r="Q48" s="308"/>
      <c r="R48" s="308"/>
      <c r="S48" s="308"/>
      <c r="T48" s="308"/>
      <c r="U48" s="308"/>
      <c r="V48" s="308"/>
      <c r="W48" s="308"/>
      <c r="X48" s="308"/>
      <c r="Y48" s="308"/>
      <c r="Z48" s="308"/>
      <c r="AA48" s="308"/>
      <c r="AB48" s="308"/>
      <c r="AC48" s="308"/>
      <c r="AD48" s="308"/>
      <c r="AE48" s="308"/>
      <c r="AF48" s="308"/>
      <c r="AG48" s="308"/>
      <c r="AH48" s="308"/>
      <c r="AI48" s="308"/>
      <c r="AJ48" s="308"/>
      <c r="AK48" s="308"/>
      <c r="AL48" s="308"/>
      <c r="AM48" s="308"/>
      <c r="AN48" s="308"/>
      <c r="AO48" s="308"/>
      <c r="AP48" s="308"/>
      <c r="AQ48" s="308"/>
      <c r="AR48" s="308"/>
      <c r="AS48" s="308"/>
      <c r="AT48" s="308"/>
      <c r="AU48" s="308"/>
      <c r="AV48" s="308"/>
      <c r="AW48" s="308"/>
      <c r="AX48" s="308"/>
      <c r="AY48" s="308"/>
      <c r="AZ48" s="308"/>
      <c r="BA48" s="308"/>
      <c r="BB48" s="308"/>
      <c r="BC48" s="308"/>
      <c r="BD48" s="308"/>
      <c r="BE48" s="308"/>
      <c r="BF48" s="308"/>
      <c r="BG48" s="308"/>
      <c r="BH48" s="308"/>
      <c r="BI48" s="308"/>
      <c r="BJ48" s="308"/>
      <c r="BK48" s="308"/>
      <c r="BL48" s="308"/>
      <c r="BM48" s="308"/>
      <c r="BN48" s="308"/>
      <c r="BO48" s="308"/>
      <c r="BP48" s="308"/>
      <c r="BQ48" s="308"/>
      <c r="BR48" s="308"/>
      <c r="BS48" s="308"/>
      <c r="BT48" s="308"/>
      <c r="BU48" s="308"/>
      <c r="BV48" s="308"/>
      <c r="BW48" s="308"/>
      <c r="BX48" s="337"/>
      <c r="BY48" s="38"/>
      <c r="BZ48" s="23"/>
      <c r="CA48" s="23"/>
      <c r="CB48" s="23"/>
      <c r="CC48" s="28"/>
      <c r="CD48" s="6"/>
    </row>
    <row r="49" spans="1:82" s="17" customFormat="1" ht="111.75" customHeight="1">
      <c r="A49" s="6"/>
      <c r="B49" s="56" t="s">
        <v>9</v>
      </c>
      <c r="C49" s="47" t="s">
        <v>64</v>
      </c>
      <c r="D49" s="57" t="s">
        <v>9</v>
      </c>
      <c r="E49" s="58" t="s">
        <v>66</v>
      </c>
      <c r="F49" s="59" t="s">
        <v>20</v>
      </c>
      <c r="G49" s="43" t="s">
        <v>19</v>
      </c>
      <c r="H49" s="69" t="s">
        <v>216</v>
      </c>
      <c r="I49" s="14"/>
      <c r="J49" s="18"/>
      <c r="K49" s="18"/>
      <c r="L49" s="18"/>
      <c r="M49" s="18"/>
      <c r="N49" s="18">
        <v>102</v>
      </c>
      <c r="O49" s="18"/>
      <c r="P49" s="18"/>
      <c r="Q49" s="18"/>
      <c r="R49" s="18"/>
      <c r="S49" s="18"/>
      <c r="T49" s="18"/>
      <c r="U49" s="18"/>
      <c r="V49" s="18">
        <f>N49</f>
        <v>102</v>
      </c>
      <c r="W49" s="18">
        <f>N49</f>
        <v>102</v>
      </c>
      <c r="X49" s="18">
        <v>77.900000000000006</v>
      </c>
      <c r="Y49" s="11">
        <v>0</v>
      </c>
      <c r="Z49" s="11"/>
      <c r="AA49" s="11"/>
      <c r="AB49" s="11"/>
      <c r="AC49" s="11"/>
      <c r="AD49" s="11"/>
      <c r="AE49" s="18">
        <v>115.1</v>
      </c>
      <c r="AF49" s="11"/>
      <c r="AG49" s="11"/>
      <c r="AH49" s="11"/>
      <c r="AI49" s="11"/>
      <c r="AJ49" s="11"/>
      <c r="AK49" s="11"/>
      <c r="AL49" s="21"/>
      <c r="AM49" s="18">
        <v>115.1</v>
      </c>
      <c r="AN49" s="11">
        <v>115.1</v>
      </c>
      <c r="AO49" s="11">
        <v>87.1</v>
      </c>
      <c r="AP49" s="11">
        <v>0</v>
      </c>
      <c r="AQ49" s="19"/>
      <c r="AR49" s="19"/>
      <c r="AS49" s="19"/>
      <c r="AT49" s="19"/>
      <c r="AU49" s="19"/>
      <c r="AV49" s="22">
        <v>115.1</v>
      </c>
      <c r="AW49" s="19"/>
      <c r="AX49" s="19"/>
      <c r="AY49" s="19"/>
      <c r="AZ49" s="19"/>
      <c r="BA49" s="19"/>
      <c r="BB49" s="19"/>
      <c r="BC49" s="19"/>
      <c r="BD49" s="22">
        <v>115.1</v>
      </c>
      <c r="BE49" s="22">
        <v>115.1</v>
      </c>
      <c r="BF49" s="22">
        <v>87.9</v>
      </c>
      <c r="BG49" s="22">
        <v>0</v>
      </c>
      <c r="BH49" s="19"/>
      <c r="BI49" s="19"/>
      <c r="BJ49" s="19"/>
      <c r="BK49" s="19"/>
      <c r="BL49" s="19"/>
      <c r="BM49" s="22">
        <v>115.1</v>
      </c>
      <c r="BN49" s="22"/>
      <c r="BO49" s="19"/>
      <c r="BP49" s="19"/>
      <c r="BQ49" s="19"/>
      <c r="BR49" s="19"/>
      <c r="BS49" s="19"/>
      <c r="BT49" s="19"/>
      <c r="BU49" s="22">
        <v>115.1</v>
      </c>
      <c r="BV49" s="22">
        <v>115.1</v>
      </c>
      <c r="BW49" s="22">
        <v>87.9</v>
      </c>
      <c r="BX49" s="61">
        <v>0</v>
      </c>
      <c r="BY49" s="187" t="s">
        <v>100</v>
      </c>
      <c r="BZ49" s="222">
        <v>135</v>
      </c>
      <c r="CA49" s="222">
        <v>135</v>
      </c>
      <c r="CB49" s="222">
        <v>135</v>
      </c>
      <c r="CC49" s="223">
        <v>135</v>
      </c>
      <c r="CD49" s="6"/>
    </row>
    <row r="50" spans="1:82" s="17" customFormat="1" ht="91.5" customHeight="1">
      <c r="A50" s="6"/>
      <c r="B50" s="56" t="s">
        <v>9</v>
      </c>
      <c r="C50" s="60" t="s">
        <v>64</v>
      </c>
      <c r="D50" s="57" t="s">
        <v>44</v>
      </c>
      <c r="E50" s="158" t="s">
        <v>114</v>
      </c>
      <c r="F50" s="59" t="s">
        <v>20</v>
      </c>
      <c r="G50" s="43" t="s">
        <v>19</v>
      </c>
      <c r="H50" s="69" t="s">
        <v>216</v>
      </c>
      <c r="I50" s="14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1"/>
      <c r="Z50" s="11"/>
      <c r="AA50" s="11"/>
      <c r="AB50" s="11"/>
      <c r="AC50" s="11"/>
      <c r="AD50" s="11">
        <v>5.0999999999999996</v>
      </c>
      <c r="AE50" s="11"/>
      <c r="AF50" s="11"/>
      <c r="AG50" s="11"/>
      <c r="AH50" s="11"/>
      <c r="AI50" s="11"/>
      <c r="AJ50" s="11"/>
      <c r="AK50" s="11"/>
      <c r="AL50" s="21"/>
      <c r="AM50" s="11">
        <v>5.0999999999999996</v>
      </c>
      <c r="AN50" s="11">
        <v>5.0999999999999996</v>
      </c>
      <c r="AO50" s="11">
        <v>0</v>
      </c>
      <c r="AP50" s="11">
        <v>0</v>
      </c>
      <c r="AQ50" s="19"/>
      <c r="AR50" s="19"/>
      <c r="AS50" s="19"/>
      <c r="AT50" s="19"/>
      <c r="AU50" s="19">
        <v>5.0999999999999996</v>
      </c>
      <c r="AV50" s="22"/>
      <c r="AW50" s="19"/>
      <c r="AX50" s="19"/>
      <c r="AY50" s="19"/>
      <c r="AZ50" s="19"/>
      <c r="BA50" s="19"/>
      <c r="BB50" s="19"/>
      <c r="BC50" s="19"/>
      <c r="BD50" s="22">
        <v>5.0999999999999996</v>
      </c>
      <c r="BE50" s="22">
        <v>5.0999999999999996</v>
      </c>
      <c r="BF50" s="22">
        <v>0</v>
      </c>
      <c r="BG50" s="22">
        <v>0</v>
      </c>
      <c r="BH50" s="19"/>
      <c r="BI50" s="19"/>
      <c r="BJ50" s="19"/>
      <c r="BK50" s="19"/>
      <c r="BL50" s="19">
        <v>5.0999999999999996</v>
      </c>
      <c r="BM50" s="19"/>
      <c r="BN50" s="22"/>
      <c r="BO50" s="19"/>
      <c r="BP50" s="19"/>
      <c r="BQ50" s="19"/>
      <c r="BR50" s="19"/>
      <c r="BS50" s="19"/>
      <c r="BT50" s="19"/>
      <c r="BU50" s="19">
        <v>5.0999999999999996</v>
      </c>
      <c r="BV50" s="19">
        <v>5.0999999999999996</v>
      </c>
      <c r="BW50" s="19">
        <v>0</v>
      </c>
      <c r="BX50" s="61">
        <v>0</v>
      </c>
      <c r="BY50" s="224"/>
      <c r="BZ50" s="225"/>
      <c r="CA50" s="225"/>
      <c r="CB50" s="225"/>
      <c r="CC50" s="226"/>
      <c r="CD50" s="6"/>
    </row>
    <row r="51" spans="1:82" s="17" customFormat="1" ht="102" customHeight="1">
      <c r="A51" s="6"/>
      <c r="B51" s="251" t="s">
        <v>9</v>
      </c>
      <c r="C51" s="257" t="s">
        <v>64</v>
      </c>
      <c r="D51" s="256" t="s">
        <v>45</v>
      </c>
      <c r="E51" s="255" t="s">
        <v>115</v>
      </c>
      <c r="F51" s="254" t="s">
        <v>20</v>
      </c>
      <c r="G51" s="253" t="s">
        <v>19</v>
      </c>
      <c r="H51" s="252" t="s">
        <v>216</v>
      </c>
      <c r="I51" s="14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1"/>
      <c r="Z51" s="11"/>
      <c r="AA51" s="11"/>
      <c r="AB51" s="11"/>
      <c r="AC51" s="11"/>
      <c r="AD51" s="11">
        <v>10</v>
      </c>
      <c r="AE51" s="11"/>
      <c r="AF51" s="11"/>
      <c r="AG51" s="11"/>
      <c r="AH51" s="11"/>
      <c r="AI51" s="11"/>
      <c r="AJ51" s="11"/>
      <c r="AK51" s="11"/>
      <c r="AL51" s="21"/>
      <c r="AM51" s="11">
        <v>10</v>
      </c>
      <c r="AN51" s="11">
        <v>10</v>
      </c>
      <c r="AO51" s="11">
        <v>0</v>
      </c>
      <c r="AP51" s="11">
        <v>0</v>
      </c>
      <c r="AQ51" s="19"/>
      <c r="AR51" s="19"/>
      <c r="AS51" s="19"/>
      <c r="AT51" s="19"/>
      <c r="AU51" s="19"/>
      <c r="AV51" s="22"/>
      <c r="AW51" s="19"/>
      <c r="AX51" s="19"/>
      <c r="AY51" s="19"/>
      <c r="AZ51" s="19"/>
      <c r="BA51" s="19"/>
      <c r="BB51" s="19"/>
      <c r="BC51" s="19"/>
      <c r="BD51" s="22"/>
      <c r="BE51" s="22"/>
      <c r="BF51" s="22"/>
      <c r="BG51" s="22"/>
      <c r="BH51" s="19"/>
      <c r="BI51" s="19"/>
      <c r="BJ51" s="19"/>
      <c r="BK51" s="19"/>
      <c r="BL51" s="19"/>
      <c r="BM51" s="19"/>
      <c r="BN51" s="22"/>
      <c r="BO51" s="19"/>
      <c r="BP51" s="19"/>
      <c r="BQ51" s="19"/>
      <c r="BR51" s="19"/>
      <c r="BS51" s="19"/>
      <c r="BT51" s="19"/>
      <c r="BU51" s="19"/>
      <c r="BV51" s="19"/>
      <c r="BW51" s="19"/>
      <c r="BX51" s="61"/>
      <c r="BY51" s="221" t="s">
        <v>205</v>
      </c>
      <c r="BZ51" s="227"/>
      <c r="CA51" s="232" t="s">
        <v>206</v>
      </c>
      <c r="CB51" s="227"/>
      <c r="CC51" s="228"/>
      <c r="CD51" s="6"/>
    </row>
    <row r="52" spans="1:82" s="17" customFormat="1" ht="88.15" customHeight="1">
      <c r="A52" s="6"/>
      <c r="B52" s="251"/>
      <c r="C52" s="257"/>
      <c r="D52" s="256"/>
      <c r="E52" s="255"/>
      <c r="F52" s="254"/>
      <c r="G52" s="253"/>
      <c r="H52" s="252"/>
      <c r="I52" s="14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21"/>
      <c r="AM52" s="11"/>
      <c r="AN52" s="11"/>
      <c r="AO52" s="11"/>
      <c r="AP52" s="11"/>
      <c r="AQ52" s="19"/>
      <c r="AR52" s="19"/>
      <c r="AS52" s="19"/>
      <c r="AT52" s="19"/>
      <c r="AU52" s="19"/>
      <c r="AV52" s="22"/>
      <c r="AW52" s="19"/>
      <c r="AX52" s="19"/>
      <c r="AY52" s="19"/>
      <c r="AZ52" s="19"/>
      <c r="BA52" s="19"/>
      <c r="BB52" s="19"/>
      <c r="BC52" s="19"/>
      <c r="BD52" s="22"/>
      <c r="BE52" s="22"/>
      <c r="BF52" s="22"/>
      <c r="BG52" s="22"/>
      <c r="BH52" s="19"/>
      <c r="BI52" s="19"/>
      <c r="BJ52" s="19"/>
      <c r="BK52" s="19"/>
      <c r="BL52" s="19"/>
      <c r="BM52" s="19"/>
      <c r="BN52" s="22"/>
      <c r="BO52" s="19"/>
      <c r="BP52" s="19"/>
      <c r="BQ52" s="19"/>
      <c r="BR52" s="19"/>
      <c r="BS52" s="19"/>
      <c r="BT52" s="19"/>
      <c r="BU52" s="19"/>
      <c r="BV52" s="19"/>
      <c r="BW52" s="19"/>
      <c r="BX52" s="61"/>
      <c r="BY52" s="229" t="s">
        <v>207</v>
      </c>
      <c r="BZ52" s="230"/>
      <c r="CA52" s="232" t="s">
        <v>208</v>
      </c>
      <c r="CB52" s="230"/>
      <c r="CC52" s="231"/>
      <c r="CD52" s="6"/>
    </row>
    <row r="53" spans="1:82" s="17" customFormat="1" ht="14.25" customHeight="1">
      <c r="A53" s="6"/>
      <c r="B53" s="27" t="s">
        <v>9</v>
      </c>
      <c r="C53" s="15" t="s">
        <v>64</v>
      </c>
      <c r="D53" s="258" t="s">
        <v>133</v>
      </c>
      <c r="E53" s="259"/>
      <c r="F53" s="259"/>
      <c r="G53" s="259"/>
      <c r="H53" s="260"/>
      <c r="I53" s="23"/>
      <c r="J53" s="23"/>
      <c r="K53" s="23"/>
      <c r="L53" s="23"/>
      <c r="M53" s="23"/>
      <c r="N53" s="23">
        <f>N49+N50+N51</f>
        <v>102</v>
      </c>
      <c r="O53" s="23"/>
      <c r="P53" s="23"/>
      <c r="Q53" s="23"/>
      <c r="R53" s="23"/>
      <c r="S53" s="23"/>
      <c r="T53" s="23"/>
      <c r="U53" s="23"/>
      <c r="V53" s="23">
        <f>V49+V50+V51</f>
        <v>102</v>
      </c>
      <c r="W53" s="23">
        <f>W49+W50+W51</f>
        <v>102</v>
      </c>
      <c r="X53" s="23">
        <f>X49+X50+X51</f>
        <v>77.900000000000006</v>
      </c>
      <c r="Y53" s="23">
        <f>Y49+Y50+Y51</f>
        <v>0</v>
      </c>
      <c r="Z53" s="23"/>
      <c r="AA53" s="23"/>
      <c r="AB53" s="23"/>
      <c r="AC53" s="23"/>
      <c r="AD53" s="23">
        <f>AD49+AD50+AD51</f>
        <v>15.1</v>
      </c>
      <c r="AE53" s="23">
        <f>AE49+AE50+AE51</f>
        <v>115.1</v>
      </c>
      <c r="AF53" s="23"/>
      <c r="AG53" s="23"/>
      <c r="AH53" s="23"/>
      <c r="AI53" s="23"/>
      <c r="AJ53" s="23"/>
      <c r="AK53" s="23"/>
      <c r="AL53" s="23"/>
      <c r="AM53" s="23">
        <f>AM49+AM50+AM51</f>
        <v>130.19999999999999</v>
      </c>
      <c r="AN53" s="23">
        <f>AN49+AN50+AN51</f>
        <v>130.19999999999999</v>
      </c>
      <c r="AO53" s="23">
        <f>AO49+AO50+AO51</f>
        <v>87.1</v>
      </c>
      <c r="AP53" s="23">
        <f>AP49+AP50+AP51</f>
        <v>0</v>
      </c>
      <c r="AQ53" s="23"/>
      <c r="AR53" s="23"/>
      <c r="AS53" s="23"/>
      <c r="AT53" s="23"/>
      <c r="AU53" s="23">
        <f>AU49+AU50+AU51</f>
        <v>5.0999999999999996</v>
      </c>
      <c r="AV53" s="23">
        <f>AV49+AV50+AV51</f>
        <v>115.1</v>
      </c>
      <c r="AW53" s="23"/>
      <c r="AX53" s="23"/>
      <c r="AY53" s="23"/>
      <c r="AZ53" s="23"/>
      <c r="BA53" s="23"/>
      <c r="BB53" s="23"/>
      <c r="BC53" s="23"/>
      <c r="BD53" s="23">
        <f>BD49+BD50+BD51</f>
        <v>120.19999999999999</v>
      </c>
      <c r="BE53" s="23">
        <f>BE49+BE50+BE51</f>
        <v>120.19999999999999</v>
      </c>
      <c r="BF53" s="23">
        <f>BF49+BF50+BF51</f>
        <v>87.9</v>
      </c>
      <c r="BG53" s="23">
        <f>BG49+BG50+BG51</f>
        <v>0</v>
      </c>
      <c r="BH53" s="23"/>
      <c r="BI53" s="23"/>
      <c r="BJ53" s="23"/>
      <c r="BK53" s="23"/>
      <c r="BL53" s="23">
        <f>BL49+BL50+BL51</f>
        <v>5.0999999999999996</v>
      </c>
      <c r="BM53" s="23">
        <f>BM49+BM50+BM51</f>
        <v>115.1</v>
      </c>
      <c r="BN53" s="23"/>
      <c r="BO53" s="23"/>
      <c r="BP53" s="23"/>
      <c r="BQ53" s="23"/>
      <c r="BR53" s="23"/>
      <c r="BS53" s="23"/>
      <c r="BT53" s="23"/>
      <c r="BU53" s="23">
        <f>BU49+BU50+BU51</f>
        <v>120.19999999999999</v>
      </c>
      <c r="BV53" s="23">
        <f>BV49+BV50+BV51</f>
        <v>120.19999999999999</v>
      </c>
      <c r="BW53" s="23">
        <f>BW49+BW50+BW51</f>
        <v>87.9</v>
      </c>
      <c r="BX53" s="174">
        <f>BX49+BX50+BX51</f>
        <v>0</v>
      </c>
      <c r="BY53" s="38"/>
      <c r="BZ53" s="23"/>
      <c r="CA53" s="23"/>
      <c r="CB53" s="23"/>
      <c r="CC53" s="28"/>
      <c r="CD53" s="6"/>
    </row>
    <row r="54" spans="1:82" s="17" customFormat="1" ht="15.75" customHeight="1">
      <c r="A54" s="6"/>
      <c r="B54" s="27" t="s">
        <v>9</v>
      </c>
      <c r="C54" s="15" t="s">
        <v>67</v>
      </c>
      <c r="D54" s="308" t="s">
        <v>70</v>
      </c>
      <c r="E54" s="308"/>
      <c r="F54" s="308"/>
      <c r="G54" s="308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08"/>
      <c r="AE54" s="308"/>
      <c r="AF54" s="308"/>
      <c r="AG54" s="308"/>
      <c r="AH54" s="308"/>
      <c r="AI54" s="308"/>
      <c r="AJ54" s="308"/>
      <c r="AK54" s="308"/>
      <c r="AL54" s="308"/>
      <c r="AM54" s="308"/>
      <c r="AN54" s="308"/>
      <c r="AO54" s="308"/>
      <c r="AP54" s="308"/>
      <c r="AQ54" s="308"/>
      <c r="AR54" s="308"/>
      <c r="AS54" s="308"/>
      <c r="AT54" s="308"/>
      <c r="AU54" s="308"/>
      <c r="AV54" s="308"/>
      <c r="AW54" s="308"/>
      <c r="AX54" s="308"/>
      <c r="AY54" s="308"/>
      <c r="AZ54" s="308"/>
      <c r="BA54" s="308"/>
      <c r="BB54" s="308"/>
      <c r="BC54" s="308"/>
      <c r="BD54" s="308"/>
      <c r="BE54" s="308"/>
      <c r="BF54" s="308"/>
      <c r="BG54" s="308"/>
      <c r="BH54" s="308"/>
      <c r="BI54" s="308"/>
      <c r="BJ54" s="308"/>
      <c r="BK54" s="308"/>
      <c r="BL54" s="308"/>
      <c r="BM54" s="308"/>
      <c r="BN54" s="308"/>
      <c r="BO54" s="308"/>
      <c r="BP54" s="308"/>
      <c r="BQ54" s="308"/>
      <c r="BR54" s="308"/>
      <c r="BS54" s="308"/>
      <c r="BT54" s="308"/>
      <c r="BU54" s="308"/>
      <c r="BV54" s="308"/>
      <c r="BW54" s="308"/>
      <c r="BX54" s="337"/>
      <c r="BY54" s="38"/>
      <c r="BZ54" s="23"/>
      <c r="CA54" s="23"/>
      <c r="CB54" s="23"/>
      <c r="CC54" s="28"/>
      <c r="CD54" s="6"/>
    </row>
    <row r="55" spans="1:82" s="17" customFormat="1" ht="81" customHeight="1">
      <c r="A55" s="6"/>
      <c r="B55" s="27" t="s">
        <v>9</v>
      </c>
      <c r="C55" s="47" t="s">
        <v>67</v>
      </c>
      <c r="D55" s="44" t="s">
        <v>9</v>
      </c>
      <c r="E55" s="46" t="s">
        <v>68</v>
      </c>
      <c r="F55" s="45" t="s">
        <v>20</v>
      </c>
      <c r="G55" s="43" t="s">
        <v>19</v>
      </c>
      <c r="H55" s="69" t="s">
        <v>216</v>
      </c>
      <c r="I55" s="14"/>
      <c r="J55" s="18"/>
      <c r="K55" s="18"/>
      <c r="L55" s="18"/>
      <c r="M55" s="18"/>
      <c r="N55" s="18">
        <v>50.7</v>
      </c>
      <c r="O55" s="18"/>
      <c r="P55" s="18"/>
      <c r="Q55" s="18"/>
      <c r="R55" s="18"/>
      <c r="S55" s="18"/>
      <c r="T55" s="18"/>
      <c r="U55" s="18"/>
      <c r="V55" s="18">
        <v>50.7</v>
      </c>
      <c r="W55" s="18">
        <v>50.7</v>
      </c>
      <c r="X55" s="18">
        <v>0</v>
      </c>
      <c r="Y55" s="11">
        <v>0</v>
      </c>
      <c r="Z55" s="11"/>
      <c r="AA55" s="11"/>
      <c r="AB55" s="11"/>
      <c r="AC55" s="11"/>
      <c r="AD55" s="11"/>
      <c r="AE55" s="20">
        <v>52.8</v>
      </c>
      <c r="AF55" s="11"/>
      <c r="AG55" s="11"/>
      <c r="AH55" s="11"/>
      <c r="AI55" s="11"/>
      <c r="AJ55" s="11"/>
      <c r="AK55" s="11"/>
      <c r="AL55" s="21"/>
      <c r="AM55" s="11">
        <f>AE55</f>
        <v>52.8</v>
      </c>
      <c r="AN55" s="11">
        <f>AE55</f>
        <v>52.8</v>
      </c>
      <c r="AO55" s="11">
        <v>0</v>
      </c>
      <c r="AP55" s="11">
        <v>0</v>
      </c>
      <c r="AQ55" s="19"/>
      <c r="AR55" s="19"/>
      <c r="AS55" s="19"/>
      <c r="AT55" s="19"/>
      <c r="AU55" s="19"/>
      <c r="AV55" s="11">
        <v>54.7</v>
      </c>
      <c r="AW55" s="19"/>
      <c r="AX55" s="19"/>
      <c r="AY55" s="19"/>
      <c r="AZ55" s="19"/>
      <c r="BA55" s="19"/>
      <c r="BB55" s="19"/>
      <c r="BC55" s="19"/>
      <c r="BD55" s="22">
        <v>54.7</v>
      </c>
      <c r="BE55" s="22">
        <v>54.7</v>
      </c>
      <c r="BF55" s="22">
        <v>0</v>
      </c>
      <c r="BG55" s="22">
        <v>0</v>
      </c>
      <c r="BH55" s="19"/>
      <c r="BI55" s="19"/>
      <c r="BJ55" s="19"/>
      <c r="BK55" s="19"/>
      <c r="BL55" s="19"/>
      <c r="BM55" s="19">
        <v>54.7</v>
      </c>
      <c r="BN55" s="22"/>
      <c r="BO55" s="19"/>
      <c r="BP55" s="19"/>
      <c r="BQ55" s="19"/>
      <c r="BR55" s="19"/>
      <c r="BS55" s="19"/>
      <c r="BT55" s="19"/>
      <c r="BU55" s="19">
        <v>54.7</v>
      </c>
      <c r="BV55" s="19">
        <v>54.7</v>
      </c>
      <c r="BW55" s="19">
        <v>0</v>
      </c>
      <c r="BX55" s="61">
        <v>0</v>
      </c>
      <c r="BY55" s="188" t="s">
        <v>101</v>
      </c>
      <c r="BZ55" s="85">
        <v>1450</v>
      </c>
      <c r="CA55" s="85">
        <v>926</v>
      </c>
      <c r="CB55" s="85">
        <v>1450</v>
      </c>
      <c r="CC55" s="86">
        <v>1450</v>
      </c>
      <c r="CD55" s="6"/>
    </row>
    <row r="56" spans="1:82" s="17" customFormat="1" ht="25.5" customHeight="1">
      <c r="A56" s="6"/>
      <c r="B56" s="264" t="s">
        <v>9</v>
      </c>
      <c r="C56" s="338" t="s">
        <v>67</v>
      </c>
      <c r="D56" s="256" t="s">
        <v>44</v>
      </c>
      <c r="E56" s="340" t="s">
        <v>69</v>
      </c>
      <c r="F56" s="254" t="s">
        <v>20</v>
      </c>
      <c r="G56" s="253" t="s">
        <v>19</v>
      </c>
      <c r="H56" s="252" t="s">
        <v>216</v>
      </c>
      <c r="I56" s="40"/>
      <c r="J56" s="18"/>
      <c r="K56" s="18"/>
      <c r="L56" s="18"/>
      <c r="M56" s="18"/>
      <c r="N56" s="18">
        <v>15.8</v>
      </c>
      <c r="O56" s="18"/>
      <c r="P56" s="18"/>
      <c r="Q56" s="18"/>
      <c r="R56" s="18"/>
      <c r="S56" s="18"/>
      <c r="T56" s="18"/>
      <c r="U56" s="18"/>
      <c r="V56" s="18">
        <f>N56</f>
        <v>15.8</v>
      </c>
      <c r="W56" s="18">
        <f>N56</f>
        <v>15.8</v>
      </c>
      <c r="X56" s="18">
        <v>12.1</v>
      </c>
      <c r="Y56" s="11">
        <v>0</v>
      </c>
      <c r="Z56" s="11"/>
      <c r="AA56" s="11"/>
      <c r="AB56" s="11"/>
      <c r="AC56" s="11"/>
      <c r="AD56" s="11"/>
      <c r="AE56" s="20">
        <v>13</v>
      </c>
      <c r="AF56" s="11"/>
      <c r="AG56" s="11"/>
      <c r="AH56" s="11"/>
      <c r="AI56" s="11"/>
      <c r="AJ56" s="11"/>
      <c r="AK56" s="11"/>
      <c r="AL56" s="21"/>
      <c r="AM56" s="11">
        <v>13</v>
      </c>
      <c r="AN56" s="11">
        <v>13</v>
      </c>
      <c r="AO56" s="11">
        <v>9.9</v>
      </c>
      <c r="AP56" s="11">
        <v>0</v>
      </c>
      <c r="AQ56" s="19"/>
      <c r="AR56" s="19"/>
      <c r="AS56" s="19"/>
      <c r="AT56" s="19"/>
      <c r="AU56" s="19"/>
      <c r="AV56" s="11">
        <v>13.8</v>
      </c>
      <c r="AW56" s="19"/>
      <c r="AX56" s="19"/>
      <c r="AY56" s="19"/>
      <c r="AZ56" s="19"/>
      <c r="BA56" s="19"/>
      <c r="BB56" s="19"/>
      <c r="BC56" s="19"/>
      <c r="BD56" s="22">
        <v>13.8</v>
      </c>
      <c r="BE56" s="22">
        <v>13.8</v>
      </c>
      <c r="BF56" s="22">
        <v>10.3</v>
      </c>
      <c r="BG56" s="22">
        <v>0</v>
      </c>
      <c r="BH56" s="19"/>
      <c r="BI56" s="19"/>
      <c r="BJ56" s="19"/>
      <c r="BK56" s="19"/>
      <c r="BL56" s="19"/>
      <c r="BM56" s="19">
        <v>13.8</v>
      </c>
      <c r="BN56" s="22"/>
      <c r="BO56" s="19"/>
      <c r="BP56" s="19"/>
      <c r="BQ56" s="19"/>
      <c r="BR56" s="19"/>
      <c r="BS56" s="19"/>
      <c r="BT56" s="19"/>
      <c r="BU56" s="19">
        <v>13.8</v>
      </c>
      <c r="BV56" s="19">
        <v>13.8</v>
      </c>
      <c r="BW56" s="19">
        <v>10.3</v>
      </c>
      <c r="BX56" s="61">
        <v>0</v>
      </c>
      <c r="BY56" s="33"/>
      <c r="BZ56" s="21"/>
      <c r="CA56" s="21"/>
      <c r="CB56" s="21"/>
      <c r="CC56" s="34"/>
      <c r="CD56" s="6"/>
    </row>
    <row r="57" spans="1:82" s="17" customFormat="1" ht="25.5" customHeight="1">
      <c r="A57" s="6"/>
      <c r="B57" s="264"/>
      <c r="C57" s="339"/>
      <c r="D57" s="256"/>
      <c r="E57" s="255"/>
      <c r="F57" s="254"/>
      <c r="G57" s="253"/>
      <c r="H57" s="252"/>
      <c r="I57" s="14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1"/>
      <c r="Z57" s="11"/>
      <c r="AA57" s="11"/>
      <c r="AB57" s="11"/>
      <c r="AC57" s="11"/>
      <c r="AD57" s="11"/>
      <c r="AE57" s="20"/>
      <c r="AF57" s="11"/>
      <c r="AG57" s="11"/>
      <c r="AH57" s="11"/>
      <c r="AI57" s="11"/>
      <c r="AJ57" s="11"/>
      <c r="AK57" s="11"/>
      <c r="AL57" s="21"/>
      <c r="AM57" s="11"/>
      <c r="AN57" s="11"/>
      <c r="AO57" s="11"/>
      <c r="AP57" s="11"/>
      <c r="AQ57" s="19"/>
      <c r="AR57" s="19"/>
      <c r="AS57" s="19"/>
      <c r="AT57" s="19"/>
      <c r="AU57" s="19"/>
      <c r="AV57" s="22"/>
      <c r="AW57" s="19"/>
      <c r="AX57" s="19"/>
      <c r="AY57" s="19"/>
      <c r="AZ57" s="19"/>
      <c r="BA57" s="19"/>
      <c r="BB57" s="19"/>
      <c r="BC57" s="19"/>
      <c r="BD57" s="22"/>
      <c r="BE57" s="22"/>
      <c r="BF57" s="22"/>
      <c r="BG57" s="22"/>
      <c r="BH57" s="19"/>
      <c r="BI57" s="19"/>
      <c r="BJ57" s="19"/>
      <c r="BK57" s="19"/>
      <c r="BL57" s="19"/>
      <c r="BM57" s="19"/>
      <c r="BN57" s="22"/>
      <c r="BO57" s="19"/>
      <c r="BP57" s="19"/>
      <c r="BQ57" s="19"/>
      <c r="BR57" s="19"/>
      <c r="BS57" s="19"/>
      <c r="BT57" s="19"/>
      <c r="BU57" s="19"/>
      <c r="BV57" s="19"/>
      <c r="BW57" s="19"/>
      <c r="BX57" s="61"/>
      <c r="BY57" s="33"/>
      <c r="BZ57" s="21"/>
      <c r="CA57" s="21"/>
      <c r="CB57" s="21"/>
      <c r="CC57" s="34"/>
      <c r="CD57" s="6"/>
    </row>
    <row r="58" spans="1:82" s="17" customFormat="1" ht="69.599999999999994" customHeight="1">
      <c r="A58" s="6"/>
      <c r="B58" s="264"/>
      <c r="C58" s="339"/>
      <c r="D58" s="256"/>
      <c r="E58" s="255"/>
      <c r="F58" s="254"/>
      <c r="G58" s="253"/>
      <c r="H58" s="252"/>
      <c r="I58" s="14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20"/>
      <c r="W58" s="20"/>
      <c r="X58" s="20"/>
      <c r="Y58" s="11"/>
      <c r="Z58" s="11"/>
      <c r="AA58" s="11"/>
      <c r="AB58" s="11"/>
      <c r="AC58" s="11"/>
      <c r="AD58" s="11"/>
      <c r="AE58" s="20"/>
      <c r="AF58" s="11"/>
      <c r="AG58" s="11"/>
      <c r="AH58" s="11"/>
      <c r="AI58" s="11"/>
      <c r="AJ58" s="11"/>
      <c r="AK58" s="11"/>
      <c r="AL58" s="21"/>
      <c r="AM58" s="11"/>
      <c r="AN58" s="11"/>
      <c r="AO58" s="11"/>
      <c r="AP58" s="11"/>
      <c r="AQ58" s="19"/>
      <c r="AR58" s="19"/>
      <c r="AS58" s="19"/>
      <c r="AT58" s="19"/>
      <c r="AU58" s="19"/>
      <c r="AV58" s="22"/>
      <c r="AW58" s="19"/>
      <c r="AX58" s="19"/>
      <c r="AY58" s="19"/>
      <c r="AZ58" s="19"/>
      <c r="BA58" s="19"/>
      <c r="BB58" s="19"/>
      <c r="BC58" s="19"/>
      <c r="BD58" s="22"/>
      <c r="BE58" s="22"/>
      <c r="BF58" s="22"/>
      <c r="BG58" s="22"/>
      <c r="BH58" s="19"/>
      <c r="BI58" s="19"/>
      <c r="BJ58" s="19"/>
      <c r="BK58" s="19"/>
      <c r="BL58" s="19"/>
      <c r="BM58" s="19"/>
      <c r="BN58" s="22"/>
      <c r="BO58" s="19"/>
      <c r="BP58" s="19"/>
      <c r="BQ58" s="19"/>
      <c r="BR58" s="19"/>
      <c r="BS58" s="19"/>
      <c r="BT58" s="19"/>
      <c r="BU58" s="19"/>
      <c r="BV58" s="19"/>
      <c r="BW58" s="19"/>
      <c r="BX58" s="61"/>
      <c r="BY58" s="33"/>
      <c r="BZ58" s="21"/>
      <c r="CA58" s="21"/>
      <c r="CB58" s="21"/>
      <c r="CC58" s="34"/>
      <c r="CD58" s="6"/>
    </row>
    <row r="59" spans="1:82" s="17" customFormat="1" ht="199.9" customHeight="1">
      <c r="A59" s="6"/>
      <c r="B59" s="27" t="s">
        <v>9</v>
      </c>
      <c r="C59" s="15" t="s">
        <v>67</v>
      </c>
      <c r="D59" s="62" t="s">
        <v>45</v>
      </c>
      <c r="E59" s="42" t="s">
        <v>157</v>
      </c>
      <c r="F59" s="63">
        <v>10</v>
      </c>
      <c r="G59" s="64"/>
      <c r="H59" s="65" t="s">
        <v>230</v>
      </c>
      <c r="I59" s="14"/>
      <c r="J59" s="18"/>
      <c r="K59" s="18"/>
      <c r="L59" s="18"/>
      <c r="M59" s="18"/>
      <c r="N59" s="18">
        <v>322</v>
      </c>
      <c r="O59" s="18"/>
      <c r="P59" s="18"/>
      <c r="Q59" s="18"/>
      <c r="R59" s="18"/>
      <c r="S59" s="18"/>
      <c r="T59" s="18"/>
      <c r="U59" s="18"/>
      <c r="V59" s="20">
        <f>N59</f>
        <v>322</v>
      </c>
      <c r="W59" s="20">
        <f>N59</f>
        <v>322</v>
      </c>
      <c r="X59" s="20">
        <v>0</v>
      </c>
      <c r="Y59" s="11">
        <v>0</v>
      </c>
      <c r="Z59" s="13"/>
      <c r="AA59" s="13"/>
      <c r="AB59" s="13"/>
      <c r="AC59" s="13"/>
      <c r="AD59" s="13"/>
      <c r="AE59" s="249">
        <v>271.5</v>
      </c>
      <c r="AF59" s="13"/>
      <c r="AG59" s="13"/>
      <c r="AH59" s="13"/>
      <c r="AI59" s="13"/>
      <c r="AJ59" s="13"/>
      <c r="AK59" s="13"/>
      <c r="AL59" s="85"/>
      <c r="AM59" s="11">
        <v>271.5</v>
      </c>
      <c r="AN59" s="11">
        <f>AE59</f>
        <v>271.5</v>
      </c>
      <c r="AO59" s="11">
        <v>0</v>
      </c>
      <c r="AP59" s="11">
        <v>0</v>
      </c>
      <c r="AQ59" s="22"/>
      <c r="AR59" s="22"/>
      <c r="AS59" s="22"/>
      <c r="AT59" s="22"/>
      <c r="AU59" s="22"/>
      <c r="AV59" s="22">
        <v>318.8</v>
      </c>
      <c r="AW59" s="22"/>
      <c r="AX59" s="22"/>
      <c r="AY59" s="22"/>
      <c r="AZ59" s="22"/>
      <c r="BA59" s="22"/>
      <c r="BB59" s="22"/>
      <c r="BC59" s="22"/>
      <c r="BD59" s="22">
        <v>70.2</v>
      </c>
      <c r="BE59" s="22">
        <v>70.2</v>
      </c>
      <c r="BF59" s="22">
        <v>0</v>
      </c>
      <c r="BG59" s="22">
        <v>0</v>
      </c>
      <c r="BH59" s="22"/>
      <c r="BI59" s="22"/>
      <c r="BJ59" s="22"/>
      <c r="BK59" s="22"/>
      <c r="BL59" s="22"/>
      <c r="BM59" s="22">
        <v>318.8</v>
      </c>
      <c r="BN59" s="22"/>
      <c r="BO59" s="22"/>
      <c r="BP59" s="22"/>
      <c r="BQ59" s="22"/>
      <c r="BR59" s="22"/>
      <c r="BS59" s="22"/>
      <c r="BT59" s="22"/>
      <c r="BU59" s="22">
        <f>BM59</f>
        <v>318.8</v>
      </c>
      <c r="BV59" s="22">
        <f>BM59</f>
        <v>318.8</v>
      </c>
      <c r="BW59" s="22">
        <v>0</v>
      </c>
      <c r="BX59" s="178">
        <v>0</v>
      </c>
      <c r="BY59" s="218" t="s">
        <v>201</v>
      </c>
      <c r="BZ59" s="85">
        <v>1108</v>
      </c>
      <c r="CA59" s="85">
        <v>965</v>
      </c>
      <c r="CB59" s="85">
        <v>1093</v>
      </c>
      <c r="CC59" s="86">
        <v>1098</v>
      </c>
      <c r="CD59" s="6"/>
    </row>
    <row r="60" spans="1:82" s="17" customFormat="1" ht="13.15" customHeight="1">
      <c r="A60" s="6"/>
      <c r="B60" s="27" t="s">
        <v>9</v>
      </c>
      <c r="C60" s="15" t="s">
        <v>67</v>
      </c>
      <c r="D60" s="258" t="s">
        <v>133</v>
      </c>
      <c r="E60" s="259"/>
      <c r="F60" s="259"/>
      <c r="G60" s="259"/>
      <c r="H60" s="260"/>
      <c r="I60" s="23"/>
      <c r="J60" s="23"/>
      <c r="K60" s="23"/>
      <c r="L60" s="23"/>
      <c r="M60" s="23"/>
      <c r="N60" s="23">
        <f>N55+N56+N59</f>
        <v>388.5</v>
      </c>
      <c r="O60" s="23"/>
      <c r="P60" s="23"/>
      <c r="Q60" s="23"/>
      <c r="R60" s="23"/>
      <c r="S60" s="23"/>
      <c r="T60" s="23"/>
      <c r="U60" s="23"/>
      <c r="V60" s="23">
        <f>V55+V56+V59</f>
        <v>388.5</v>
      </c>
      <c r="W60" s="23">
        <f>W55+W56+W59</f>
        <v>388.5</v>
      </c>
      <c r="X60" s="23">
        <f>X55+X56+X59</f>
        <v>12.1</v>
      </c>
      <c r="Y60" s="23">
        <f>Y55+Y56+Y59</f>
        <v>0</v>
      </c>
      <c r="Z60" s="23"/>
      <c r="AA60" s="23"/>
      <c r="AB60" s="23"/>
      <c r="AC60" s="23"/>
      <c r="AD60" s="23"/>
      <c r="AE60" s="23">
        <f>AE55+AE56+AE59</f>
        <v>337.3</v>
      </c>
      <c r="AF60" s="23"/>
      <c r="AG60" s="23"/>
      <c r="AH60" s="23"/>
      <c r="AI60" s="23"/>
      <c r="AJ60" s="23"/>
      <c r="AK60" s="23"/>
      <c r="AL60" s="23"/>
      <c r="AM60" s="23">
        <f>AM55+AM56+AM59</f>
        <v>337.3</v>
      </c>
      <c r="AN60" s="23">
        <f>AN55+AN56+AN59</f>
        <v>337.3</v>
      </c>
      <c r="AO60" s="23">
        <f>AO55+AO56+AO59</f>
        <v>9.9</v>
      </c>
      <c r="AP60" s="23">
        <f>AP55+AP56+AP59</f>
        <v>0</v>
      </c>
      <c r="AQ60" s="23"/>
      <c r="AR60" s="23"/>
      <c r="AS60" s="23"/>
      <c r="AT60" s="23"/>
      <c r="AU60" s="23"/>
      <c r="AV60" s="23">
        <f>AV55+AV56+AV59</f>
        <v>387.3</v>
      </c>
      <c r="AW60" s="23"/>
      <c r="AX60" s="23"/>
      <c r="AY60" s="23"/>
      <c r="AZ60" s="23"/>
      <c r="BA60" s="23"/>
      <c r="BB60" s="23"/>
      <c r="BC60" s="23"/>
      <c r="BD60" s="23">
        <f>BD55+BD56+BD59</f>
        <v>138.69999999999999</v>
      </c>
      <c r="BE60" s="23">
        <f>BE55+BE56+BE59</f>
        <v>138.69999999999999</v>
      </c>
      <c r="BF60" s="23">
        <f>BF55+BF56+BF59</f>
        <v>10.3</v>
      </c>
      <c r="BG60" s="23">
        <f>BG55+BG56+BG59</f>
        <v>0</v>
      </c>
      <c r="BH60" s="23"/>
      <c r="BI60" s="23"/>
      <c r="BJ60" s="23"/>
      <c r="BK60" s="23"/>
      <c r="BL60" s="23"/>
      <c r="BM60" s="23">
        <f>BM55+BM56+BM59</f>
        <v>387.3</v>
      </c>
      <c r="BN60" s="23"/>
      <c r="BO60" s="23"/>
      <c r="BP60" s="23"/>
      <c r="BQ60" s="23"/>
      <c r="BR60" s="23"/>
      <c r="BS60" s="23"/>
      <c r="BT60" s="23"/>
      <c r="BU60" s="23">
        <f>BU55+BU56+BU59</f>
        <v>387.3</v>
      </c>
      <c r="BV60" s="23">
        <f>BV55+BV56+BV59</f>
        <v>387.3</v>
      </c>
      <c r="BW60" s="23">
        <f>BW55+BW56+BW59</f>
        <v>10.3</v>
      </c>
      <c r="BX60" s="174">
        <f>BX55+BX56+BX59</f>
        <v>0</v>
      </c>
      <c r="BY60" s="38"/>
      <c r="BZ60" s="23"/>
      <c r="CA60" s="23"/>
      <c r="CB60" s="23"/>
      <c r="CC60" s="28"/>
      <c r="CD60" s="6"/>
    </row>
    <row r="61" spans="1:82" s="17" customFormat="1" ht="15.75" customHeight="1">
      <c r="A61" s="6"/>
      <c r="B61" s="27" t="s">
        <v>9</v>
      </c>
      <c r="C61" s="15" t="s">
        <v>71</v>
      </c>
      <c r="D61" s="308" t="s">
        <v>72</v>
      </c>
      <c r="E61" s="308"/>
      <c r="F61" s="308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  <c r="AB61" s="308"/>
      <c r="AC61" s="308"/>
      <c r="AD61" s="308"/>
      <c r="AE61" s="308"/>
      <c r="AF61" s="308"/>
      <c r="AG61" s="308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8"/>
      <c r="AT61" s="308"/>
      <c r="AU61" s="308"/>
      <c r="AV61" s="308"/>
      <c r="AW61" s="308"/>
      <c r="AX61" s="308"/>
      <c r="AY61" s="308"/>
      <c r="AZ61" s="308"/>
      <c r="BA61" s="308"/>
      <c r="BB61" s="308"/>
      <c r="BC61" s="308"/>
      <c r="BD61" s="308"/>
      <c r="BE61" s="308"/>
      <c r="BF61" s="308"/>
      <c r="BG61" s="308"/>
      <c r="BH61" s="308"/>
      <c r="BI61" s="308"/>
      <c r="BJ61" s="308"/>
      <c r="BK61" s="308"/>
      <c r="BL61" s="308"/>
      <c r="BM61" s="308"/>
      <c r="BN61" s="308"/>
      <c r="BO61" s="308"/>
      <c r="BP61" s="308"/>
      <c r="BQ61" s="308"/>
      <c r="BR61" s="308"/>
      <c r="BS61" s="308"/>
      <c r="BT61" s="308"/>
      <c r="BU61" s="308"/>
      <c r="BV61" s="308"/>
      <c r="BW61" s="308"/>
      <c r="BX61" s="337"/>
      <c r="BY61" s="38"/>
      <c r="BZ61" s="23"/>
      <c r="CA61" s="23"/>
      <c r="CB61" s="23"/>
      <c r="CC61" s="28"/>
      <c r="CD61" s="6"/>
    </row>
    <row r="62" spans="1:82" s="17" customFormat="1" ht="108.75" customHeight="1">
      <c r="A62" s="6"/>
      <c r="B62" s="27" t="s">
        <v>9</v>
      </c>
      <c r="C62" s="47" t="s">
        <v>71</v>
      </c>
      <c r="D62" s="44" t="s">
        <v>9</v>
      </c>
      <c r="E62" s="42" t="s">
        <v>117</v>
      </c>
      <c r="F62" s="45" t="s">
        <v>20</v>
      </c>
      <c r="G62" s="43" t="s">
        <v>19</v>
      </c>
      <c r="H62" s="69" t="s">
        <v>216</v>
      </c>
      <c r="I62" s="14"/>
      <c r="J62" s="18"/>
      <c r="K62" s="18"/>
      <c r="L62" s="18"/>
      <c r="M62" s="18">
        <v>174.9</v>
      </c>
      <c r="N62" s="18"/>
      <c r="O62" s="18"/>
      <c r="P62" s="18"/>
      <c r="Q62" s="18"/>
      <c r="R62" s="18"/>
      <c r="S62" s="18"/>
      <c r="T62" s="18"/>
      <c r="U62" s="18"/>
      <c r="V62" s="18">
        <f>M62</f>
        <v>174.9</v>
      </c>
      <c r="W62" s="18">
        <f>M62</f>
        <v>174.9</v>
      </c>
      <c r="X62" s="18">
        <v>0</v>
      </c>
      <c r="Y62" s="11">
        <v>0</v>
      </c>
      <c r="Z62" s="11"/>
      <c r="AA62" s="11"/>
      <c r="AB62" s="11"/>
      <c r="AC62" s="11"/>
      <c r="AD62" s="18">
        <v>174.9</v>
      </c>
      <c r="AE62" s="20"/>
      <c r="AF62" s="11"/>
      <c r="AG62" s="11"/>
      <c r="AH62" s="11"/>
      <c r="AI62" s="11"/>
      <c r="AJ62" s="11"/>
      <c r="AK62" s="11"/>
      <c r="AL62" s="21"/>
      <c r="AM62" s="18">
        <v>174.9</v>
      </c>
      <c r="AN62" s="18">
        <v>174.9</v>
      </c>
      <c r="AO62" s="11">
        <v>0</v>
      </c>
      <c r="AP62" s="11">
        <v>0</v>
      </c>
      <c r="AQ62" s="19"/>
      <c r="AR62" s="19"/>
      <c r="AS62" s="19"/>
      <c r="AT62" s="19"/>
      <c r="AU62" s="18">
        <v>174.9</v>
      </c>
      <c r="AV62" s="22"/>
      <c r="AW62" s="19"/>
      <c r="AX62" s="19"/>
      <c r="AY62" s="19"/>
      <c r="AZ62" s="19"/>
      <c r="BA62" s="19"/>
      <c r="BB62" s="19"/>
      <c r="BC62" s="19"/>
      <c r="BD62" s="18">
        <v>174.9</v>
      </c>
      <c r="BE62" s="18">
        <v>174.9</v>
      </c>
      <c r="BF62" s="22">
        <v>0</v>
      </c>
      <c r="BG62" s="22">
        <v>0</v>
      </c>
      <c r="BH62" s="19"/>
      <c r="BI62" s="19"/>
      <c r="BJ62" s="19"/>
      <c r="BK62" s="19"/>
      <c r="BL62" s="18">
        <v>174.9</v>
      </c>
      <c r="BM62" s="19"/>
      <c r="BN62" s="22"/>
      <c r="BO62" s="19"/>
      <c r="BP62" s="19"/>
      <c r="BQ62" s="19"/>
      <c r="BR62" s="19"/>
      <c r="BS62" s="19"/>
      <c r="BT62" s="19"/>
      <c r="BU62" s="18">
        <v>174.9</v>
      </c>
      <c r="BV62" s="18">
        <v>174.9</v>
      </c>
      <c r="BW62" s="19">
        <v>0</v>
      </c>
      <c r="BX62" s="61">
        <v>0</v>
      </c>
      <c r="BY62" s="185" t="s">
        <v>102</v>
      </c>
      <c r="BZ62" s="85">
        <v>1520</v>
      </c>
      <c r="CA62" s="85">
        <v>1500</v>
      </c>
      <c r="CB62" s="85">
        <v>1500</v>
      </c>
      <c r="CC62" s="86">
        <v>1500</v>
      </c>
      <c r="CD62" s="6"/>
    </row>
    <row r="63" spans="1:82" s="17" customFormat="1" ht="25.5" customHeight="1">
      <c r="A63" s="6"/>
      <c r="B63" s="264" t="s">
        <v>9</v>
      </c>
      <c r="C63" s="338" t="s">
        <v>71</v>
      </c>
      <c r="D63" s="256" t="s">
        <v>44</v>
      </c>
      <c r="E63" s="255" t="s">
        <v>74</v>
      </c>
      <c r="F63" s="254" t="s">
        <v>20</v>
      </c>
      <c r="G63" s="253" t="s">
        <v>19</v>
      </c>
      <c r="H63" s="341" t="s">
        <v>216</v>
      </c>
      <c r="I63" s="40"/>
      <c r="J63" s="18"/>
      <c r="K63" s="18"/>
      <c r="L63" s="18"/>
      <c r="M63" s="18">
        <v>1144.8</v>
      </c>
      <c r="N63" s="18"/>
      <c r="O63" s="18">
        <v>1223.7</v>
      </c>
      <c r="P63" s="18"/>
      <c r="Q63" s="18"/>
      <c r="R63" s="18"/>
      <c r="S63" s="18"/>
      <c r="T63" s="18"/>
      <c r="U63" s="18"/>
      <c r="V63" s="18">
        <f>M63+O63</f>
        <v>2368.5</v>
      </c>
      <c r="W63" s="18">
        <f>V63</f>
        <v>2368.5</v>
      </c>
      <c r="X63" s="18">
        <v>0</v>
      </c>
      <c r="Y63" s="11">
        <v>0</v>
      </c>
      <c r="Z63" s="11"/>
      <c r="AA63" s="11"/>
      <c r="AB63" s="11"/>
      <c r="AC63" s="11"/>
      <c r="AD63" s="18">
        <v>1929.5</v>
      </c>
      <c r="AE63" s="20"/>
      <c r="AF63" s="18">
        <v>781</v>
      </c>
      <c r="AG63" s="11"/>
      <c r="AH63" s="11"/>
      <c r="AI63" s="11"/>
      <c r="AJ63" s="11"/>
      <c r="AK63" s="11"/>
      <c r="AL63" s="21"/>
      <c r="AM63" s="18">
        <v>2710.5</v>
      </c>
      <c r="AN63" s="18">
        <v>2710.5</v>
      </c>
      <c r="AO63" s="11">
        <v>0</v>
      </c>
      <c r="AP63" s="11">
        <v>0</v>
      </c>
      <c r="AQ63" s="19"/>
      <c r="AR63" s="19"/>
      <c r="AS63" s="19"/>
      <c r="AT63" s="19"/>
      <c r="AU63" s="18">
        <v>1929.5</v>
      </c>
      <c r="AV63" s="22"/>
      <c r="AW63" s="18">
        <v>781</v>
      </c>
      <c r="AX63" s="19"/>
      <c r="AY63" s="19"/>
      <c r="AZ63" s="19"/>
      <c r="BA63" s="19"/>
      <c r="BB63" s="19"/>
      <c r="BC63" s="19"/>
      <c r="BD63" s="18">
        <v>2710.5</v>
      </c>
      <c r="BE63" s="18">
        <v>2710.5</v>
      </c>
      <c r="BF63" s="22">
        <v>0</v>
      </c>
      <c r="BG63" s="22">
        <v>0</v>
      </c>
      <c r="BH63" s="19"/>
      <c r="BI63" s="19"/>
      <c r="BJ63" s="19"/>
      <c r="BK63" s="19"/>
      <c r="BL63" s="18">
        <v>1929.5</v>
      </c>
      <c r="BM63" s="19"/>
      <c r="BN63" s="18">
        <v>781</v>
      </c>
      <c r="BO63" s="19"/>
      <c r="BP63" s="19"/>
      <c r="BQ63" s="19"/>
      <c r="BR63" s="19"/>
      <c r="BS63" s="19"/>
      <c r="BT63" s="19"/>
      <c r="BU63" s="18">
        <v>2710.5</v>
      </c>
      <c r="BV63" s="18">
        <v>2710.5</v>
      </c>
      <c r="BW63" s="19">
        <v>0</v>
      </c>
      <c r="BX63" s="61">
        <v>0</v>
      </c>
      <c r="BY63" s="33"/>
      <c r="BZ63" s="21"/>
      <c r="CA63" s="21"/>
      <c r="CB63" s="21"/>
      <c r="CC63" s="34"/>
      <c r="CD63" s="6"/>
    </row>
    <row r="64" spans="1:82" s="17" customFormat="1" ht="46.15" customHeight="1">
      <c r="A64" s="6"/>
      <c r="B64" s="264"/>
      <c r="C64" s="339"/>
      <c r="D64" s="256"/>
      <c r="E64" s="255"/>
      <c r="F64" s="254"/>
      <c r="G64" s="253"/>
      <c r="H64" s="342"/>
      <c r="I64" s="14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1"/>
      <c r="Z64" s="11"/>
      <c r="AA64" s="11"/>
      <c r="AB64" s="11"/>
      <c r="AC64" s="11"/>
      <c r="AD64" s="11"/>
      <c r="AE64" s="20"/>
      <c r="AF64" s="11"/>
      <c r="AG64" s="11"/>
      <c r="AH64" s="11"/>
      <c r="AI64" s="11"/>
      <c r="AJ64" s="11"/>
      <c r="AK64" s="11"/>
      <c r="AL64" s="21"/>
      <c r="AM64" s="11"/>
      <c r="AN64" s="11"/>
      <c r="AO64" s="11"/>
      <c r="AP64" s="11"/>
      <c r="AQ64" s="19"/>
      <c r="AR64" s="19"/>
      <c r="AS64" s="19"/>
      <c r="AT64" s="19"/>
      <c r="AU64" s="19"/>
      <c r="AV64" s="22"/>
      <c r="AW64" s="19"/>
      <c r="AX64" s="19"/>
      <c r="AY64" s="19"/>
      <c r="AZ64" s="19"/>
      <c r="BA64" s="19"/>
      <c r="BB64" s="19"/>
      <c r="BC64" s="19"/>
      <c r="BD64" s="22"/>
      <c r="BE64" s="22"/>
      <c r="BF64" s="22"/>
      <c r="BG64" s="22"/>
      <c r="BH64" s="19"/>
      <c r="BI64" s="19"/>
      <c r="BJ64" s="19"/>
      <c r="BK64" s="19"/>
      <c r="BL64" s="19"/>
      <c r="BM64" s="19"/>
      <c r="BN64" s="22"/>
      <c r="BO64" s="19"/>
      <c r="BP64" s="19"/>
      <c r="BQ64" s="19"/>
      <c r="BR64" s="19"/>
      <c r="BS64" s="19"/>
      <c r="BT64" s="19"/>
      <c r="BU64" s="19"/>
      <c r="BV64" s="19"/>
      <c r="BW64" s="19"/>
      <c r="BX64" s="61"/>
      <c r="BY64" s="33"/>
      <c r="BZ64" s="21"/>
      <c r="CA64" s="21"/>
      <c r="CB64" s="21"/>
      <c r="CC64" s="34"/>
      <c r="CD64" s="6"/>
    </row>
    <row r="65" spans="1:82" s="17" customFormat="1" ht="25.5" customHeight="1">
      <c r="A65" s="6"/>
      <c r="B65" s="264" t="s">
        <v>9</v>
      </c>
      <c r="C65" s="338" t="s">
        <v>71</v>
      </c>
      <c r="D65" s="256" t="s">
        <v>45</v>
      </c>
      <c r="E65" s="255" t="s">
        <v>129</v>
      </c>
      <c r="F65" s="254" t="s">
        <v>20</v>
      </c>
      <c r="G65" s="253" t="s">
        <v>19</v>
      </c>
      <c r="H65" s="252" t="s">
        <v>216</v>
      </c>
      <c r="I65" s="14"/>
      <c r="J65" s="18"/>
      <c r="K65" s="18"/>
      <c r="L65" s="18"/>
      <c r="M65" s="18"/>
      <c r="N65" s="18">
        <v>0.9</v>
      </c>
      <c r="O65" s="18"/>
      <c r="P65" s="18"/>
      <c r="Q65" s="18"/>
      <c r="R65" s="18"/>
      <c r="S65" s="18"/>
      <c r="T65" s="18"/>
      <c r="U65" s="18"/>
      <c r="V65" s="18">
        <f>N65</f>
        <v>0.9</v>
      </c>
      <c r="W65" s="18">
        <f>N65</f>
        <v>0.9</v>
      </c>
      <c r="X65" s="18">
        <v>0</v>
      </c>
      <c r="Y65" s="11">
        <v>0</v>
      </c>
      <c r="Z65" s="11"/>
      <c r="AA65" s="11"/>
      <c r="AB65" s="11"/>
      <c r="AC65" s="11"/>
      <c r="AD65" s="11"/>
      <c r="AE65" s="20">
        <v>0.9</v>
      </c>
      <c r="AF65" s="11"/>
      <c r="AG65" s="11"/>
      <c r="AH65" s="11"/>
      <c r="AI65" s="11"/>
      <c r="AJ65" s="11"/>
      <c r="AK65" s="11"/>
      <c r="AL65" s="21"/>
      <c r="AM65" s="11">
        <v>0.9</v>
      </c>
      <c r="AN65" s="11">
        <v>0.9</v>
      </c>
      <c r="AO65" s="11">
        <v>0</v>
      </c>
      <c r="AP65" s="11">
        <v>0</v>
      </c>
      <c r="AQ65" s="19"/>
      <c r="AR65" s="19"/>
      <c r="AS65" s="19"/>
      <c r="AT65" s="19"/>
      <c r="AV65" s="19">
        <v>2.6</v>
      </c>
      <c r="AW65" s="19"/>
      <c r="AX65" s="19"/>
      <c r="AY65" s="19"/>
      <c r="AZ65" s="19"/>
      <c r="BA65" s="19"/>
      <c r="BB65" s="19"/>
      <c r="BC65" s="19"/>
      <c r="BD65" s="22">
        <v>2.6</v>
      </c>
      <c r="BE65" s="22">
        <v>2.6</v>
      </c>
      <c r="BF65" s="22">
        <v>0</v>
      </c>
      <c r="BG65" s="22">
        <v>0</v>
      </c>
      <c r="BH65" s="19"/>
      <c r="BI65" s="19"/>
      <c r="BJ65" s="19"/>
      <c r="BK65" s="19"/>
      <c r="BM65" s="19">
        <v>2.6</v>
      </c>
      <c r="BN65" s="22"/>
      <c r="BO65" s="19"/>
      <c r="BP65" s="19"/>
      <c r="BQ65" s="19"/>
      <c r="BR65" s="19"/>
      <c r="BS65" s="19"/>
      <c r="BT65" s="19"/>
      <c r="BU65" s="19">
        <v>2.6</v>
      </c>
      <c r="BV65" s="19">
        <v>2.6</v>
      </c>
      <c r="BW65" s="19">
        <v>0</v>
      </c>
      <c r="BX65" s="61">
        <v>0</v>
      </c>
      <c r="BY65" s="33"/>
      <c r="BZ65" s="21"/>
      <c r="CA65" s="21"/>
      <c r="CB65" s="21"/>
      <c r="CC65" s="34"/>
      <c r="CD65" s="6"/>
    </row>
    <row r="66" spans="1:82" s="17" customFormat="1" ht="25.5" customHeight="1">
      <c r="A66" s="6"/>
      <c r="B66" s="264"/>
      <c r="C66" s="339"/>
      <c r="D66" s="256"/>
      <c r="E66" s="255"/>
      <c r="F66" s="254"/>
      <c r="G66" s="253"/>
      <c r="H66" s="252"/>
      <c r="I66" s="14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1"/>
      <c r="Z66" s="11"/>
      <c r="AA66" s="11"/>
      <c r="AB66" s="11"/>
      <c r="AC66" s="11"/>
      <c r="AD66" s="11"/>
      <c r="AE66" s="20"/>
      <c r="AF66" s="11"/>
      <c r="AG66" s="11"/>
      <c r="AH66" s="11"/>
      <c r="AI66" s="11"/>
      <c r="AJ66" s="11"/>
      <c r="AK66" s="11"/>
      <c r="AL66" s="21"/>
      <c r="AM66" s="11"/>
      <c r="AN66" s="11"/>
      <c r="AO66" s="11"/>
      <c r="AP66" s="11"/>
      <c r="AQ66" s="19"/>
      <c r="AR66" s="19"/>
      <c r="AS66" s="19"/>
      <c r="AT66" s="19"/>
      <c r="AU66" s="19"/>
      <c r="AV66" s="22"/>
      <c r="AW66" s="19"/>
      <c r="AX66" s="19"/>
      <c r="AY66" s="19"/>
      <c r="AZ66" s="19"/>
      <c r="BA66" s="19"/>
      <c r="BB66" s="19"/>
      <c r="BC66" s="19"/>
      <c r="BD66" s="22"/>
      <c r="BE66" s="22"/>
      <c r="BF66" s="22"/>
      <c r="BG66" s="22"/>
      <c r="BH66" s="19"/>
      <c r="BI66" s="19"/>
      <c r="BJ66" s="19"/>
      <c r="BK66" s="19"/>
      <c r="BL66" s="19"/>
      <c r="BM66" s="19"/>
      <c r="BN66" s="22"/>
      <c r="BO66" s="19"/>
      <c r="BP66" s="19"/>
      <c r="BQ66" s="19"/>
      <c r="BR66" s="19"/>
      <c r="BS66" s="19"/>
      <c r="BT66" s="19"/>
      <c r="BU66" s="19"/>
      <c r="BV66" s="19"/>
      <c r="BW66" s="19"/>
      <c r="BX66" s="61"/>
      <c r="BY66" s="33"/>
      <c r="BZ66" s="21"/>
      <c r="CA66" s="21"/>
      <c r="CB66" s="21"/>
      <c r="CC66" s="34"/>
      <c r="CD66" s="6"/>
    </row>
    <row r="67" spans="1:82" s="17" customFormat="1" ht="25.5" customHeight="1">
      <c r="A67" s="6"/>
      <c r="B67" s="264" t="s">
        <v>9</v>
      </c>
      <c r="C67" s="338" t="s">
        <v>71</v>
      </c>
      <c r="D67" s="256" t="s">
        <v>51</v>
      </c>
      <c r="E67" s="255" t="s">
        <v>73</v>
      </c>
      <c r="F67" s="254" t="s">
        <v>20</v>
      </c>
      <c r="G67" s="253" t="s">
        <v>19</v>
      </c>
      <c r="H67" s="252" t="s">
        <v>216</v>
      </c>
      <c r="I67" s="40"/>
      <c r="J67" s="18"/>
      <c r="K67" s="18"/>
      <c r="L67" s="18"/>
      <c r="M67" s="18">
        <v>44</v>
      </c>
      <c r="N67" s="18"/>
      <c r="O67" s="18"/>
      <c r="P67" s="18"/>
      <c r="Q67" s="18"/>
      <c r="R67" s="18"/>
      <c r="S67" s="18"/>
      <c r="T67" s="18"/>
      <c r="U67" s="18"/>
      <c r="V67" s="18">
        <v>44</v>
      </c>
      <c r="W67" s="18">
        <f>V67</f>
        <v>44</v>
      </c>
      <c r="X67" s="18">
        <v>0</v>
      </c>
      <c r="Y67" s="11">
        <v>0</v>
      </c>
      <c r="Z67" s="11"/>
      <c r="AA67" s="11"/>
      <c r="AB67" s="11"/>
      <c r="AC67" s="11"/>
      <c r="AD67" s="11">
        <v>41</v>
      </c>
      <c r="AE67" s="20"/>
      <c r="AF67" s="11"/>
      <c r="AG67" s="11"/>
      <c r="AH67" s="11"/>
      <c r="AI67" s="11"/>
      <c r="AJ67" s="11"/>
      <c r="AK67" s="11"/>
      <c r="AL67" s="21"/>
      <c r="AM67" s="11">
        <f>AD67</f>
        <v>41</v>
      </c>
      <c r="AN67" s="11">
        <f>AD67</f>
        <v>41</v>
      </c>
      <c r="AO67" s="11">
        <v>0</v>
      </c>
      <c r="AP67" s="11">
        <v>0</v>
      </c>
      <c r="AQ67" s="19"/>
      <c r="AR67" s="19"/>
      <c r="AS67" s="19"/>
      <c r="AT67" s="19"/>
      <c r="AU67" s="19">
        <v>45</v>
      </c>
      <c r="AV67" s="22"/>
      <c r="AW67" s="19"/>
      <c r="AX67" s="19"/>
      <c r="AY67" s="19"/>
      <c r="AZ67" s="19"/>
      <c r="BA67" s="19"/>
      <c r="BB67" s="19"/>
      <c r="BC67" s="19"/>
      <c r="BD67" s="22">
        <v>45</v>
      </c>
      <c r="BE67" s="22">
        <v>45</v>
      </c>
      <c r="BF67" s="22">
        <v>0</v>
      </c>
      <c r="BG67" s="22">
        <v>0</v>
      </c>
      <c r="BH67" s="19"/>
      <c r="BI67" s="19"/>
      <c r="BJ67" s="19"/>
      <c r="BK67" s="19"/>
      <c r="BL67" s="19">
        <v>45</v>
      </c>
      <c r="BM67" s="19"/>
      <c r="BN67" s="22"/>
      <c r="BO67" s="19"/>
      <c r="BP67" s="19"/>
      <c r="BQ67" s="19"/>
      <c r="BR67" s="19"/>
      <c r="BS67" s="19"/>
      <c r="BT67" s="19"/>
      <c r="BU67" s="19">
        <v>45</v>
      </c>
      <c r="BV67" s="19">
        <v>45</v>
      </c>
      <c r="BW67" s="19">
        <v>0</v>
      </c>
      <c r="BX67" s="61">
        <v>0</v>
      </c>
      <c r="BY67" s="33"/>
      <c r="BZ67" s="21"/>
      <c r="CA67" s="21"/>
      <c r="CB67" s="21"/>
      <c r="CC67" s="34"/>
      <c r="CD67" s="6"/>
    </row>
    <row r="68" spans="1:82" s="17" customFormat="1" ht="49.9" customHeight="1">
      <c r="A68" s="6"/>
      <c r="B68" s="264"/>
      <c r="C68" s="339"/>
      <c r="D68" s="256"/>
      <c r="E68" s="255"/>
      <c r="F68" s="254"/>
      <c r="G68" s="253"/>
      <c r="H68" s="252"/>
      <c r="I68" s="14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1"/>
      <c r="Z68" s="11"/>
      <c r="AA68" s="11"/>
      <c r="AB68" s="11"/>
      <c r="AC68" s="11"/>
      <c r="AD68" s="11"/>
      <c r="AE68" s="20"/>
      <c r="AF68" s="11"/>
      <c r="AG68" s="11"/>
      <c r="AH68" s="11"/>
      <c r="AI68" s="11"/>
      <c r="AJ68" s="11"/>
      <c r="AK68" s="11"/>
      <c r="AL68" s="21"/>
      <c r="AM68" s="11"/>
      <c r="AN68" s="11"/>
      <c r="AO68" s="11"/>
      <c r="AP68" s="11"/>
      <c r="AQ68" s="19"/>
      <c r="AR68" s="19"/>
      <c r="AS68" s="19"/>
      <c r="AT68" s="19"/>
      <c r="AU68" s="19"/>
      <c r="AV68" s="22"/>
      <c r="AW68" s="19"/>
      <c r="AX68" s="19"/>
      <c r="AY68" s="19"/>
      <c r="AZ68" s="19"/>
      <c r="BA68" s="19"/>
      <c r="BB68" s="19"/>
      <c r="BC68" s="19"/>
      <c r="BD68" s="22"/>
      <c r="BE68" s="22"/>
      <c r="BF68" s="22"/>
      <c r="BG68" s="22"/>
      <c r="BH68" s="19"/>
      <c r="BI68" s="19"/>
      <c r="BJ68" s="19"/>
      <c r="BK68" s="19"/>
      <c r="BL68" s="19"/>
      <c r="BM68" s="19"/>
      <c r="BN68" s="22"/>
      <c r="BO68" s="19"/>
      <c r="BP68" s="19"/>
      <c r="BQ68" s="19"/>
      <c r="BR68" s="19"/>
      <c r="BS68" s="19"/>
      <c r="BT68" s="19"/>
      <c r="BU68" s="19"/>
      <c r="BV68" s="19"/>
      <c r="BW68" s="19"/>
      <c r="BX68" s="61"/>
      <c r="BY68" s="33"/>
      <c r="BZ68" s="21"/>
      <c r="CA68" s="21"/>
      <c r="CB68" s="21"/>
      <c r="CC68" s="34"/>
      <c r="CD68" s="6"/>
    </row>
    <row r="69" spans="1:82" s="17" customFormat="1" ht="14.25" customHeight="1">
      <c r="A69" s="6"/>
      <c r="B69" s="27" t="s">
        <v>9</v>
      </c>
      <c r="C69" s="15" t="s">
        <v>71</v>
      </c>
      <c r="D69" s="258" t="s">
        <v>133</v>
      </c>
      <c r="E69" s="259"/>
      <c r="F69" s="259"/>
      <c r="G69" s="259"/>
      <c r="H69" s="260"/>
      <c r="I69" s="23"/>
      <c r="J69" s="23"/>
      <c r="K69" s="23"/>
      <c r="L69" s="23"/>
      <c r="M69" s="23">
        <f>M62+M63+M65+M67</f>
        <v>1363.7</v>
      </c>
      <c r="N69" s="23">
        <f>N62+N63+N65+N67</f>
        <v>0.9</v>
      </c>
      <c r="O69" s="23">
        <f>O62+O63+O65+O67</f>
        <v>1223.7</v>
      </c>
      <c r="P69" s="23"/>
      <c r="Q69" s="23"/>
      <c r="R69" s="23"/>
      <c r="S69" s="23"/>
      <c r="T69" s="23"/>
      <c r="U69" s="23"/>
      <c r="V69" s="23">
        <f>V62+V63+V65+V67</f>
        <v>2588.3000000000002</v>
      </c>
      <c r="W69" s="23">
        <f>W62+W63+W65+W67</f>
        <v>2588.3000000000002</v>
      </c>
      <c r="X69" s="23">
        <f>X62+X63+X65+X67</f>
        <v>0</v>
      </c>
      <c r="Y69" s="23">
        <f>Y62+Y63+Y65+Y67</f>
        <v>0</v>
      </c>
      <c r="Z69" s="23"/>
      <c r="AA69" s="23"/>
      <c r="AB69" s="23"/>
      <c r="AC69" s="23"/>
      <c r="AD69" s="23">
        <f>AD62+AD63+AD65+AD67</f>
        <v>2145.4</v>
      </c>
      <c r="AE69" s="23">
        <f>AE62+AE63+AE65+AE67</f>
        <v>0.9</v>
      </c>
      <c r="AF69" s="23">
        <f>AF62+AF63+AF65+AF67</f>
        <v>781</v>
      </c>
      <c r="AG69" s="23"/>
      <c r="AH69" s="23"/>
      <c r="AI69" s="23"/>
      <c r="AJ69" s="23"/>
      <c r="AK69" s="23"/>
      <c r="AL69" s="23"/>
      <c r="AM69" s="23">
        <f>AM62+AM63+AM65+AM67</f>
        <v>2927.3</v>
      </c>
      <c r="AN69" s="23">
        <f>AN62+AN63+AN65+AN67</f>
        <v>2927.3</v>
      </c>
      <c r="AO69" s="23">
        <f>AO62+AO63+AO65+AO67</f>
        <v>0</v>
      </c>
      <c r="AP69" s="23">
        <f>AP62+AP63+AP65+AP67</f>
        <v>0</v>
      </c>
      <c r="AQ69" s="23"/>
      <c r="AR69" s="23"/>
      <c r="AS69" s="23"/>
      <c r="AT69" s="23"/>
      <c r="AU69" s="23">
        <f>AU62+AU63+AU65+AU67</f>
        <v>2149.4</v>
      </c>
      <c r="AV69" s="23">
        <f>AV62+AV63+AV65+AV67</f>
        <v>2.6</v>
      </c>
      <c r="AW69" s="23">
        <f>AW62+AW63+AW65+AW67</f>
        <v>781</v>
      </c>
      <c r="AX69" s="23"/>
      <c r="AY69" s="23"/>
      <c r="AZ69" s="23"/>
      <c r="BA69" s="23"/>
      <c r="BB69" s="23"/>
      <c r="BC69" s="23"/>
      <c r="BD69" s="23">
        <f>BD62+BD63+BD65+BD67</f>
        <v>2933</v>
      </c>
      <c r="BE69" s="23">
        <f>BE62+BE63+BE65+BE67</f>
        <v>2933</v>
      </c>
      <c r="BF69" s="23">
        <f>BF62+BF63+BF65+BF67</f>
        <v>0</v>
      </c>
      <c r="BG69" s="23">
        <f>BG62+BG63+BG65+BG67</f>
        <v>0</v>
      </c>
      <c r="BH69" s="23"/>
      <c r="BI69" s="23"/>
      <c r="BJ69" s="23"/>
      <c r="BK69" s="23"/>
      <c r="BL69" s="23">
        <f>BL62+BL63+BL65+BL67</f>
        <v>2149.4</v>
      </c>
      <c r="BM69" s="23">
        <f>BM62+BM63+BM65+BM67</f>
        <v>2.6</v>
      </c>
      <c r="BN69" s="23">
        <f>BN62+BN63+BN65+BN67</f>
        <v>781</v>
      </c>
      <c r="BO69" s="23"/>
      <c r="BP69" s="23"/>
      <c r="BQ69" s="23"/>
      <c r="BR69" s="23"/>
      <c r="BS69" s="23"/>
      <c r="BT69" s="23"/>
      <c r="BU69" s="23">
        <f>BU62+BU63+BU65+BU67</f>
        <v>2933</v>
      </c>
      <c r="BV69" s="23">
        <f>BV62+BV63+BV65+BV67</f>
        <v>2933</v>
      </c>
      <c r="BW69" s="23">
        <f>BW62+BW63+BW65+BW67</f>
        <v>0</v>
      </c>
      <c r="BX69" s="23">
        <f>BX62+BX63+BX65+BX67</f>
        <v>0</v>
      </c>
      <c r="BY69" s="38"/>
      <c r="BZ69" s="23"/>
      <c r="CA69" s="23"/>
      <c r="CB69" s="23"/>
      <c r="CC69" s="28"/>
      <c r="CD69" s="6"/>
    </row>
    <row r="70" spans="1:82" s="17" customFormat="1" ht="15.75" customHeight="1">
      <c r="A70" s="6"/>
      <c r="B70" s="27" t="s">
        <v>9</v>
      </c>
      <c r="C70" s="15" t="s">
        <v>75</v>
      </c>
      <c r="D70" s="308" t="s">
        <v>76</v>
      </c>
      <c r="E70" s="308"/>
      <c r="F70" s="308"/>
      <c r="G70" s="308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8"/>
      <c r="S70" s="308"/>
      <c r="T70" s="308"/>
      <c r="U70" s="308"/>
      <c r="V70" s="308"/>
      <c r="W70" s="308"/>
      <c r="X70" s="308"/>
      <c r="Y70" s="308"/>
      <c r="Z70" s="308"/>
      <c r="AA70" s="308"/>
      <c r="AB70" s="308"/>
      <c r="AC70" s="308"/>
      <c r="AD70" s="308"/>
      <c r="AE70" s="308"/>
      <c r="AF70" s="308"/>
      <c r="AG70" s="308"/>
      <c r="AH70" s="308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08"/>
      <c r="AT70" s="308"/>
      <c r="AU70" s="308"/>
      <c r="AV70" s="308"/>
      <c r="AW70" s="308"/>
      <c r="AX70" s="308"/>
      <c r="AY70" s="308"/>
      <c r="AZ70" s="308"/>
      <c r="BA70" s="308"/>
      <c r="BB70" s="308"/>
      <c r="BC70" s="308"/>
      <c r="BD70" s="308"/>
      <c r="BE70" s="308"/>
      <c r="BF70" s="308"/>
      <c r="BG70" s="308"/>
      <c r="BH70" s="308"/>
      <c r="BI70" s="308"/>
      <c r="BJ70" s="308"/>
      <c r="BK70" s="308"/>
      <c r="BL70" s="308"/>
      <c r="BM70" s="308"/>
      <c r="BN70" s="308"/>
      <c r="BO70" s="308"/>
      <c r="BP70" s="308"/>
      <c r="BQ70" s="308"/>
      <c r="BR70" s="308"/>
      <c r="BS70" s="308"/>
      <c r="BT70" s="308"/>
      <c r="BU70" s="308"/>
      <c r="BV70" s="308"/>
      <c r="BW70" s="308"/>
      <c r="BX70" s="337"/>
      <c r="BY70" s="38"/>
      <c r="BZ70" s="23"/>
      <c r="CA70" s="23"/>
      <c r="CB70" s="23"/>
      <c r="CC70" s="28"/>
      <c r="CD70" s="6"/>
    </row>
    <row r="71" spans="1:82" s="17" customFormat="1" ht="61.5" customHeight="1">
      <c r="A71" s="6"/>
      <c r="B71" s="27" t="s">
        <v>9</v>
      </c>
      <c r="C71" s="47" t="s">
        <v>75</v>
      </c>
      <c r="D71" s="44" t="s">
        <v>9</v>
      </c>
      <c r="E71" s="42" t="s">
        <v>77</v>
      </c>
      <c r="F71" s="45" t="s">
        <v>20</v>
      </c>
      <c r="G71" s="43" t="s">
        <v>19</v>
      </c>
      <c r="H71" s="69" t="s">
        <v>216</v>
      </c>
      <c r="I71" s="14"/>
      <c r="J71" s="18"/>
      <c r="K71" s="18"/>
      <c r="L71" s="18"/>
      <c r="M71" s="18"/>
      <c r="N71" s="18">
        <v>157.6</v>
      </c>
      <c r="O71" s="18"/>
      <c r="P71" s="18"/>
      <c r="Q71" s="18"/>
      <c r="R71" s="18"/>
      <c r="S71" s="18"/>
      <c r="T71" s="18"/>
      <c r="U71" s="18"/>
      <c r="V71" s="18">
        <f>N71</f>
        <v>157.6</v>
      </c>
      <c r="W71" s="18">
        <f>N71</f>
        <v>157.6</v>
      </c>
      <c r="X71" s="18">
        <v>0</v>
      </c>
      <c r="Y71" s="11">
        <v>0</v>
      </c>
      <c r="Z71" s="11"/>
      <c r="AA71" s="11"/>
      <c r="AB71" s="11"/>
      <c r="AC71" s="11"/>
      <c r="AD71" s="11"/>
      <c r="AE71" s="11">
        <v>160.9</v>
      </c>
      <c r="AF71" s="11"/>
      <c r="AG71" s="11"/>
      <c r="AH71" s="11"/>
      <c r="AI71" s="11"/>
      <c r="AJ71" s="11"/>
      <c r="AK71" s="11"/>
      <c r="AL71" s="21"/>
      <c r="AM71" s="11">
        <v>160.9</v>
      </c>
      <c r="AN71" s="11">
        <v>160.9</v>
      </c>
      <c r="AO71" s="11">
        <v>0</v>
      </c>
      <c r="AP71" s="11">
        <v>0</v>
      </c>
      <c r="AQ71" s="19"/>
      <c r="AR71" s="19"/>
      <c r="AS71" s="19"/>
      <c r="AT71" s="19"/>
      <c r="AU71" s="19"/>
      <c r="AV71" s="11">
        <v>160.6</v>
      </c>
      <c r="AW71" s="19"/>
      <c r="AX71" s="19"/>
      <c r="AY71" s="19"/>
      <c r="AZ71" s="19"/>
      <c r="BA71" s="19"/>
      <c r="BB71" s="19"/>
      <c r="BC71" s="19"/>
      <c r="BD71" s="11">
        <v>160.6</v>
      </c>
      <c r="BE71" s="11">
        <v>160.6</v>
      </c>
      <c r="BF71" s="22">
        <v>0</v>
      </c>
      <c r="BG71" s="22">
        <v>0</v>
      </c>
      <c r="BH71" s="19"/>
      <c r="BI71" s="19"/>
      <c r="BJ71" s="19"/>
      <c r="BK71" s="19"/>
      <c r="BL71" s="19"/>
      <c r="BM71" s="11">
        <v>160.6</v>
      </c>
      <c r="BN71" s="22"/>
      <c r="BO71" s="19"/>
      <c r="BP71" s="19"/>
      <c r="BQ71" s="19"/>
      <c r="BR71" s="19"/>
      <c r="BS71" s="19"/>
      <c r="BT71" s="19"/>
      <c r="BU71" s="11">
        <v>160.6</v>
      </c>
      <c r="BV71" s="11">
        <v>160.6</v>
      </c>
      <c r="BW71" s="19">
        <v>0</v>
      </c>
      <c r="BX71" s="61">
        <v>0</v>
      </c>
      <c r="BY71" s="189" t="s">
        <v>103</v>
      </c>
      <c r="BZ71" s="85">
        <v>476</v>
      </c>
      <c r="CA71" s="85">
        <v>520</v>
      </c>
      <c r="CB71" s="85">
        <v>520</v>
      </c>
      <c r="CC71" s="86">
        <v>520</v>
      </c>
      <c r="CD71" s="6"/>
    </row>
    <row r="72" spans="1:82" s="17" customFormat="1" ht="25.5" customHeight="1">
      <c r="A72" s="6"/>
      <c r="B72" s="264" t="s">
        <v>9</v>
      </c>
      <c r="C72" s="338" t="s">
        <v>75</v>
      </c>
      <c r="D72" s="256" t="s">
        <v>44</v>
      </c>
      <c r="E72" s="255" t="s">
        <v>78</v>
      </c>
      <c r="F72" s="254" t="s">
        <v>20</v>
      </c>
      <c r="G72" s="253" t="s">
        <v>19</v>
      </c>
      <c r="H72" s="252" t="s">
        <v>216</v>
      </c>
      <c r="I72" s="40"/>
      <c r="J72" s="18"/>
      <c r="K72" s="18"/>
      <c r="L72" s="18"/>
      <c r="M72" s="18"/>
      <c r="N72" s="18">
        <v>2.6</v>
      </c>
      <c r="O72" s="18"/>
      <c r="P72" s="18"/>
      <c r="Q72" s="18"/>
      <c r="R72" s="18"/>
      <c r="S72" s="18"/>
      <c r="T72" s="18"/>
      <c r="U72" s="18"/>
      <c r="V72" s="18">
        <v>2.6</v>
      </c>
      <c r="W72" s="18">
        <v>2.6</v>
      </c>
      <c r="X72" s="18">
        <v>2</v>
      </c>
      <c r="Y72" s="11">
        <v>0</v>
      </c>
      <c r="Z72" s="11"/>
      <c r="AA72" s="11"/>
      <c r="AB72" s="11"/>
      <c r="AC72" s="11"/>
      <c r="AD72" s="11"/>
      <c r="AE72" s="11">
        <v>4</v>
      </c>
      <c r="AF72" s="11"/>
      <c r="AG72" s="11"/>
      <c r="AH72" s="11"/>
      <c r="AI72" s="11"/>
      <c r="AJ72" s="11"/>
      <c r="AK72" s="11"/>
      <c r="AL72" s="21"/>
      <c r="AM72" s="11">
        <v>4</v>
      </c>
      <c r="AN72" s="11">
        <v>4</v>
      </c>
      <c r="AO72" s="11">
        <v>3</v>
      </c>
      <c r="AP72" s="11">
        <v>0</v>
      </c>
      <c r="AQ72" s="19"/>
      <c r="AR72" s="19"/>
      <c r="AS72" s="19"/>
      <c r="AT72" s="19"/>
      <c r="AU72" s="19"/>
      <c r="AV72" s="11">
        <v>4</v>
      </c>
      <c r="AW72" s="19"/>
      <c r="AX72" s="19"/>
      <c r="AY72" s="19"/>
      <c r="AZ72" s="19"/>
      <c r="BA72" s="19"/>
      <c r="BB72" s="19"/>
      <c r="BC72" s="19"/>
      <c r="BD72" s="11">
        <v>4</v>
      </c>
      <c r="BE72" s="11">
        <v>4</v>
      </c>
      <c r="BF72" s="22">
        <v>3</v>
      </c>
      <c r="BG72" s="22">
        <v>0</v>
      </c>
      <c r="BH72" s="19"/>
      <c r="BI72" s="19"/>
      <c r="BJ72" s="19"/>
      <c r="BK72" s="19"/>
      <c r="BL72" s="19"/>
      <c r="BM72" s="19">
        <v>4</v>
      </c>
      <c r="BN72" s="22"/>
      <c r="BO72" s="19"/>
      <c r="BP72" s="19"/>
      <c r="BQ72" s="19"/>
      <c r="BR72" s="19"/>
      <c r="BS72" s="19"/>
      <c r="BT72" s="19"/>
      <c r="BU72" s="19">
        <v>4</v>
      </c>
      <c r="BV72" s="19">
        <v>4</v>
      </c>
      <c r="BW72" s="19">
        <v>3</v>
      </c>
      <c r="BX72" s="61">
        <v>0</v>
      </c>
      <c r="BY72" s="33"/>
      <c r="BZ72" s="21"/>
      <c r="CA72" s="21"/>
      <c r="CB72" s="21"/>
      <c r="CC72" s="34"/>
      <c r="CD72" s="6"/>
    </row>
    <row r="73" spans="1:82" s="17" customFormat="1" ht="25.5" customHeight="1">
      <c r="A73" s="6"/>
      <c r="B73" s="264"/>
      <c r="C73" s="339"/>
      <c r="D73" s="256"/>
      <c r="E73" s="255"/>
      <c r="F73" s="254"/>
      <c r="G73" s="253"/>
      <c r="H73" s="252"/>
      <c r="I73" s="14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21"/>
      <c r="AM73" s="11"/>
      <c r="AN73" s="11"/>
      <c r="AO73" s="11"/>
      <c r="AP73" s="11"/>
      <c r="AQ73" s="19"/>
      <c r="AR73" s="19"/>
      <c r="AS73" s="19"/>
      <c r="AT73" s="19"/>
      <c r="AU73" s="19"/>
      <c r="AV73" s="22"/>
      <c r="AW73" s="19"/>
      <c r="AX73" s="19"/>
      <c r="AY73" s="19"/>
      <c r="AZ73" s="19"/>
      <c r="BA73" s="19"/>
      <c r="BB73" s="19"/>
      <c r="BC73" s="19"/>
      <c r="BD73" s="22"/>
      <c r="BE73" s="22"/>
      <c r="BF73" s="22"/>
      <c r="BG73" s="22"/>
      <c r="BH73" s="19"/>
      <c r="BI73" s="19"/>
      <c r="BJ73" s="19"/>
      <c r="BK73" s="19"/>
      <c r="BL73" s="19"/>
      <c r="BM73" s="19"/>
      <c r="BN73" s="22"/>
      <c r="BO73" s="19"/>
      <c r="BP73" s="19"/>
      <c r="BQ73" s="19"/>
      <c r="BR73" s="19"/>
      <c r="BS73" s="19"/>
      <c r="BT73" s="19"/>
      <c r="BU73" s="19"/>
      <c r="BV73" s="19"/>
      <c r="BW73" s="19"/>
      <c r="BX73" s="61"/>
      <c r="BY73" s="33"/>
      <c r="BZ73" s="21"/>
      <c r="CA73" s="21"/>
      <c r="CB73" s="21"/>
      <c r="CC73" s="34"/>
      <c r="CD73" s="6"/>
    </row>
    <row r="74" spans="1:82" s="17" customFormat="1" ht="25.5" customHeight="1">
      <c r="A74" s="6"/>
      <c r="B74" s="264" t="s">
        <v>9</v>
      </c>
      <c r="C74" s="338" t="s">
        <v>75</v>
      </c>
      <c r="D74" s="256" t="s">
        <v>45</v>
      </c>
      <c r="E74" s="255" t="s">
        <v>79</v>
      </c>
      <c r="F74" s="254" t="s">
        <v>20</v>
      </c>
      <c r="G74" s="253" t="s">
        <v>19</v>
      </c>
      <c r="H74" s="252" t="s">
        <v>216</v>
      </c>
      <c r="I74" s="14">
        <v>2.1</v>
      </c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>
        <v>0</v>
      </c>
      <c r="W74" s="18">
        <v>0</v>
      </c>
      <c r="X74" s="18">
        <v>0</v>
      </c>
      <c r="Y74" s="11">
        <v>0</v>
      </c>
      <c r="Z74" s="11">
        <v>3.8</v>
      </c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21"/>
      <c r="AM74" s="11">
        <v>0</v>
      </c>
      <c r="AN74" s="11">
        <v>0</v>
      </c>
      <c r="AO74" s="11">
        <v>0</v>
      </c>
      <c r="AP74" s="11">
        <v>0</v>
      </c>
      <c r="AQ74" s="19">
        <v>0</v>
      </c>
      <c r="AR74" s="19"/>
      <c r="AS74" s="19"/>
      <c r="AT74" s="19"/>
      <c r="AU74" s="19"/>
      <c r="AV74" s="22"/>
      <c r="AW74" s="19"/>
      <c r="AX74" s="19"/>
      <c r="AY74" s="19"/>
      <c r="AZ74" s="19"/>
      <c r="BA74" s="19"/>
      <c r="BB74" s="19"/>
      <c r="BC74" s="19"/>
      <c r="BD74" s="22">
        <v>0</v>
      </c>
      <c r="BE74" s="22">
        <v>0</v>
      </c>
      <c r="BF74" s="22">
        <v>0</v>
      </c>
      <c r="BG74" s="22">
        <v>0</v>
      </c>
      <c r="BH74" s="19"/>
      <c r="BI74" s="19"/>
      <c r="BJ74" s="19"/>
      <c r="BK74" s="19"/>
      <c r="BL74" s="19"/>
      <c r="BM74" s="19"/>
      <c r="BN74" s="22"/>
      <c r="BO74" s="19"/>
      <c r="BP74" s="19"/>
      <c r="BQ74" s="19"/>
      <c r="BR74" s="19"/>
      <c r="BS74" s="19"/>
      <c r="BT74" s="19"/>
      <c r="BU74" s="19">
        <v>0</v>
      </c>
      <c r="BV74" s="19">
        <v>0</v>
      </c>
      <c r="BW74" s="19">
        <v>0</v>
      </c>
      <c r="BX74" s="61">
        <v>0</v>
      </c>
      <c r="BY74" s="33"/>
      <c r="BZ74" s="21"/>
      <c r="CA74" s="21"/>
      <c r="CB74" s="21"/>
      <c r="CC74" s="34"/>
      <c r="CD74" s="6"/>
    </row>
    <row r="75" spans="1:82" s="17" customFormat="1" ht="25.5" customHeight="1">
      <c r="A75" s="6"/>
      <c r="B75" s="264"/>
      <c r="C75" s="339"/>
      <c r="D75" s="256"/>
      <c r="E75" s="255"/>
      <c r="F75" s="254"/>
      <c r="G75" s="253"/>
      <c r="H75" s="252"/>
      <c r="I75" s="14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21"/>
      <c r="AM75" s="11"/>
      <c r="AN75" s="11"/>
      <c r="AO75" s="11"/>
      <c r="AP75" s="11"/>
      <c r="AQ75" s="19"/>
      <c r="AR75" s="19"/>
      <c r="AS75" s="19"/>
      <c r="AT75" s="19"/>
      <c r="AU75" s="19"/>
      <c r="AV75" s="22"/>
      <c r="AW75" s="19"/>
      <c r="AX75" s="19"/>
      <c r="AY75" s="19"/>
      <c r="AZ75" s="19"/>
      <c r="BA75" s="19"/>
      <c r="BB75" s="19"/>
      <c r="BC75" s="19"/>
      <c r="BD75" s="22"/>
      <c r="BE75" s="22"/>
      <c r="BF75" s="22"/>
      <c r="BG75" s="22"/>
      <c r="BH75" s="19"/>
      <c r="BI75" s="19"/>
      <c r="BJ75" s="19"/>
      <c r="BK75" s="19"/>
      <c r="BL75" s="19"/>
      <c r="BM75" s="19"/>
      <c r="BN75" s="22"/>
      <c r="BO75" s="19"/>
      <c r="BP75" s="19"/>
      <c r="BQ75" s="19"/>
      <c r="BR75" s="19"/>
      <c r="BS75" s="19"/>
      <c r="BT75" s="19"/>
      <c r="BU75" s="19"/>
      <c r="BV75" s="19"/>
      <c r="BW75" s="19"/>
      <c r="BX75" s="61"/>
      <c r="BY75" s="33"/>
      <c r="BZ75" s="21"/>
      <c r="CA75" s="21"/>
      <c r="CB75" s="21"/>
      <c r="CC75" s="34"/>
      <c r="CD75" s="6"/>
    </row>
    <row r="76" spans="1:82" s="17" customFormat="1" ht="38.450000000000003" customHeight="1">
      <c r="A76" s="6"/>
      <c r="B76" s="264"/>
      <c r="C76" s="339"/>
      <c r="D76" s="256"/>
      <c r="E76" s="255"/>
      <c r="F76" s="254"/>
      <c r="G76" s="253"/>
      <c r="H76" s="252"/>
      <c r="I76" s="14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20"/>
      <c r="W76" s="20"/>
      <c r="X76" s="20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21"/>
      <c r="AM76" s="11"/>
      <c r="AN76" s="11"/>
      <c r="AO76" s="11"/>
      <c r="AP76" s="11"/>
      <c r="AQ76" s="19"/>
      <c r="AR76" s="19"/>
      <c r="AS76" s="19"/>
      <c r="AT76" s="19"/>
      <c r="AU76" s="19"/>
      <c r="AV76" s="22"/>
      <c r="AW76" s="19"/>
      <c r="AX76" s="19"/>
      <c r="AY76" s="19"/>
      <c r="AZ76" s="19"/>
      <c r="BA76" s="19"/>
      <c r="BB76" s="19"/>
      <c r="BC76" s="19"/>
      <c r="BD76" s="22"/>
      <c r="BE76" s="22"/>
      <c r="BF76" s="22"/>
      <c r="BG76" s="22"/>
      <c r="BH76" s="19"/>
      <c r="BI76" s="19"/>
      <c r="BJ76" s="19"/>
      <c r="BK76" s="19"/>
      <c r="BL76" s="19"/>
      <c r="BM76" s="19"/>
      <c r="BN76" s="22"/>
      <c r="BO76" s="19"/>
      <c r="BP76" s="19"/>
      <c r="BQ76" s="19"/>
      <c r="BR76" s="19"/>
      <c r="BS76" s="19"/>
      <c r="BT76" s="19"/>
      <c r="BU76" s="19"/>
      <c r="BV76" s="19"/>
      <c r="BW76" s="19"/>
      <c r="BX76" s="61"/>
      <c r="BY76" s="33"/>
      <c r="BZ76" s="21"/>
      <c r="CA76" s="21"/>
      <c r="CB76" s="21"/>
      <c r="CC76" s="34"/>
      <c r="CD76" s="6"/>
    </row>
    <row r="77" spans="1:82" s="17" customFormat="1" ht="14.25" customHeight="1">
      <c r="A77" s="6"/>
      <c r="B77" s="27" t="s">
        <v>9</v>
      </c>
      <c r="C77" s="15" t="s">
        <v>75</v>
      </c>
      <c r="D77" s="258" t="s">
        <v>133</v>
      </c>
      <c r="E77" s="259"/>
      <c r="F77" s="259"/>
      <c r="G77" s="259"/>
      <c r="H77" s="260"/>
      <c r="I77" s="23">
        <f>I71+I72+I74</f>
        <v>2.1</v>
      </c>
      <c r="J77" s="23"/>
      <c r="K77" s="23"/>
      <c r="L77" s="23"/>
      <c r="M77" s="23"/>
      <c r="N77" s="23">
        <f>N71+N72+N74</f>
        <v>160.19999999999999</v>
      </c>
      <c r="O77" s="23"/>
      <c r="P77" s="23"/>
      <c r="Q77" s="23"/>
      <c r="R77" s="23"/>
      <c r="S77" s="23"/>
      <c r="T77" s="23"/>
      <c r="U77" s="23"/>
      <c r="V77" s="23">
        <f>V71+V72+V74</f>
        <v>160.19999999999999</v>
      </c>
      <c r="W77" s="23">
        <f>W71+W72+W74</f>
        <v>160.19999999999999</v>
      </c>
      <c r="X77" s="23">
        <f>X71+X72+X74</f>
        <v>2</v>
      </c>
      <c r="Y77" s="23">
        <f>Y71+Y72+Y74</f>
        <v>0</v>
      </c>
      <c r="Z77" s="23">
        <f>Z71+Z72+Z74</f>
        <v>3.8</v>
      </c>
      <c r="AA77" s="23"/>
      <c r="AB77" s="23"/>
      <c r="AC77" s="23"/>
      <c r="AD77" s="23"/>
      <c r="AE77" s="23">
        <f>AE71+AE72+AE74</f>
        <v>164.9</v>
      </c>
      <c r="AF77" s="23"/>
      <c r="AG77" s="23"/>
      <c r="AH77" s="23"/>
      <c r="AI77" s="23"/>
      <c r="AJ77" s="23"/>
      <c r="AK77" s="23"/>
      <c r="AL77" s="23"/>
      <c r="AM77" s="23">
        <f>AM71+AM72+AM74</f>
        <v>164.9</v>
      </c>
      <c r="AN77" s="23">
        <f>AN71+AN72+AN74</f>
        <v>164.9</v>
      </c>
      <c r="AO77" s="23">
        <f>AO71+AO72+AO74</f>
        <v>3</v>
      </c>
      <c r="AP77" s="23">
        <f>AP71+AP72+AP74</f>
        <v>0</v>
      </c>
      <c r="AQ77" s="23"/>
      <c r="AR77" s="23"/>
      <c r="AS77" s="23"/>
      <c r="AT77" s="23"/>
      <c r="AU77" s="23"/>
      <c r="AV77" s="23">
        <f>AV71+AV72+AV74</f>
        <v>164.6</v>
      </c>
      <c r="AW77" s="23"/>
      <c r="AX77" s="23"/>
      <c r="AY77" s="23"/>
      <c r="AZ77" s="23"/>
      <c r="BA77" s="23"/>
      <c r="BB77" s="23"/>
      <c r="BC77" s="23"/>
      <c r="BD77" s="23">
        <f>BD71+BD72+BD74</f>
        <v>164.6</v>
      </c>
      <c r="BE77" s="23">
        <f>BE71+BE72+BE74</f>
        <v>164.6</v>
      </c>
      <c r="BF77" s="23">
        <f>BF71+BF72+BF74</f>
        <v>3</v>
      </c>
      <c r="BG77" s="23">
        <f>BG71+BG72+BG74</f>
        <v>0</v>
      </c>
      <c r="BH77" s="23"/>
      <c r="BI77" s="23"/>
      <c r="BJ77" s="23"/>
      <c r="BK77" s="23"/>
      <c r="BL77" s="23"/>
      <c r="BM77" s="23">
        <f>BM71+BM72+BM74</f>
        <v>164.6</v>
      </c>
      <c r="BN77" s="23"/>
      <c r="BO77" s="23"/>
      <c r="BP77" s="23"/>
      <c r="BQ77" s="23"/>
      <c r="BR77" s="23"/>
      <c r="BS77" s="23"/>
      <c r="BT77" s="23"/>
      <c r="BU77" s="23">
        <f>BU71+BU72+BU74</f>
        <v>164.6</v>
      </c>
      <c r="BV77" s="23">
        <f>BV71+BV72+BV74</f>
        <v>164.6</v>
      </c>
      <c r="BW77" s="23">
        <f>BW71+BW72+BW74</f>
        <v>3</v>
      </c>
      <c r="BX77" s="174">
        <f>BX71+BX72+BX74</f>
        <v>0</v>
      </c>
      <c r="BY77" s="38"/>
      <c r="BZ77" s="23"/>
      <c r="CA77" s="23"/>
      <c r="CB77" s="23"/>
      <c r="CC77" s="28"/>
      <c r="CD77" s="6"/>
    </row>
    <row r="78" spans="1:82" s="17" customFormat="1" ht="15.75" customHeight="1">
      <c r="A78" s="6"/>
      <c r="B78" s="27" t="s">
        <v>9</v>
      </c>
      <c r="C78" s="15" t="s">
        <v>20</v>
      </c>
      <c r="D78" s="308" t="s">
        <v>80</v>
      </c>
      <c r="E78" s="308"/>
      <c r="F78" s="308"/>
      <c r="G78" s="308"/>
      <c r="H78" s="308"/>
      <c r="I78" s="308"/>
      <c r="J78" s="308"/>
      <c r="K78" s="308"/>
      <c r="L78" s="308"/>
      <c r="M78" s="308"/>
      <c r="N78" s="308"/>
      <c r="O78" s="308"/>
      <c r="P78" s="308"/>
      <c r="Q78" s="308"/>
      <c r="R78" s="308"/>
      <c r="S78" s="308"/>
      <c r="T78" s="308"/>
      <c r="U78" s="308"/>
      <c r="V78" s="308"/>
      <c r="W78" s="308"/>
      <c r="X78" s="308"/>
      <c r="Y78" s="308"/>
      <c r="Z78" s="308"/>
      <c r="AA78" s="308"/>
      <c r="AB78" s="308"/>
      <c r="AC78" s="308"/>
      <c r="AD78" s="308"/>
      <c r="AE78" s="308"/>
      <c r="AF78" s="308"/>
      <c r="AG78" s="308"/>
      <c r="AH78" s="308"/>
      <c r="AI78" s="308"/>
      <c r="AJ78" s="308"/>
      <c r="AK78" s="308"/>
      <c r="AL78" s="308"/>
      <c r="AM78" s="308"/>
      <c r="AN78" s="308"/>
      <c r="AO78" s="308"/>
      <c r="AP78" s="308"/>
      <c r="AQ78" s="308"/>
      <c r="AR78" s="308"/>
      <c r="AS78" s="308"/>
      <c r="AT78" s="308"/>
      <c r="AU78" s="308"/>
      <c r="AV78" s="308"/>
      <c r="AW78" s="308"/>
      <c r="AX78" s="308"/>
      <c r="AY78" s="308"/>
      <c r="AZ78" s="308"/>
      <c r="BA78" s="308"/>
      <c r="BB78" s="308"/>
      <c r="BC78" s="308"/>
      <c r="BD78" s="308"/>
      <c r="BE78" s="308"/>
      <c r="BF78" s="308"/>
      <c r="BG78" s="308"/>
      <c r="BH78" s="308"/>
      <c r="BI78" s="308"/>
      <c r="BJ78" s="308"/>
      <c r="BK78" s="308"/>
      <c r="BL78" s="308"/>
      <c r="BM78" s="308"/>
      <c r="BN78" s="308"/>
      <c r="BO78" s="308"/>
      <c r="BP78" s="308"/>
      <c r="BQ78" s="308"/>
      <c r="BR78" s="308"/>
      <c r="BS78" s="308"/>
      <c r="BT78" s="308"/>
      <c r="BU78" s="308"/>
      <c r="BV78" s="308"/>
      <c r="BW78" s="308"/>
      <c r="BX78" s="337"/>
      <c r="BY78" s="38"/>
      <c r="BZ78" s="23"/>
      <c r="CA78" s="23"/>
      <c r="CB78" s="23"/>
      <c r="CC78" s="28"/>
      <c r="CD78" s="6"/>
    </row>
    <row r="79" spans="1:82" s="17" customFormat="1" ht="43.9" customHeight="1">
      <c r="A79" s="6"/>
      <c r="B79" s="27" t="s">
        <v>9</v>
      </c>
      <c r="C79" s="47" t="s">
        <v>20</v>
      </c>
      <c r="D79" s="44" t="s">
        <v>9</v>
      </c>
      <c r="E79" s="42" t="s">
        <v>81</v>
      </c>
      <c r="F79" s="45" t="s">
        <v>20</v>
      </c>
      <c r="G79" s="43" t="s">
        <v>19</v>
      </c>
      <c r="H79" s="69" t="s">
        <v>216</v>
      </c>
      <c r="I79" s="14">
        <v>3277.3</v>
      </c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1"/>
      <c r="Z79" s="20">
        <v>3494.5</v>
      </c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27"/>
      <c r="AM79" s="11"/>
      <c r="AN79" s="11"/>
      <c r="AO79" s="11"/>
      <c r="AP79" s="11"/>
      <c r="AQ79" s="11">
        <v>3400</v>
      </c>
      <c r="AR79" s="19"/>
      <c r="AS79" s="19"/>
      <c r="AT79" s="19"/>
      <c r="AU79" s="19"/>
      <c r="AV79" s="22"/>
      <c r="AW79" s="19"/>
      <c r="AX79" s="19"/>
      <c r="AY79" s="19"/>
      <c r="AZ79" s="19"/>
      <c r="BA79" s="19"/>
      <c r="BB79" s="19"/>
      <c r="BC79" s="19"/>
      <c r="BD79" s="22"/>
      <c r="BE79" s="22"/>
      <c r="BF79" s="22"/>
      <c r="BG79" s="22"/>
      <c r="BH79" s="11">
        <v>3400</v>
      </c>
      <c r="BI79" s="19"/>
      <c r="BJ79" s="19"/>
      <c r="BK79" s="19"/>
      <c r="BL79" s="19"/>
      <c r="BM79" s="19"/>
      <c r="BN79" s="22"/>
      <c r="BO79" s="19"/>
      <c r="BP79" s="19"/>
      <c r="BQ79" s="19"/>
      <c r="BR79" s="19"/>
      <c r="BS79" s="19"/>
      <c r="BT79" s="19"/>
      <c r="BU79" s="19"/>
      <c r="BV79" s="19"/>
      <c r="BW79" s="19"/>
      <c r="BX79" s="61"/>
      <c r="BY79" s="189" t="s">
        <v>104</v>
      </c>
      <c r="BZ79" s="85">
        <v>1873</v>
      </c>
      <c r="CA79" s="85">
        <v>1981</v>
      </c>
      <c r="CB79" s="85">
        <v>1900</v>
      </c>
      <c r="CC79" s="86">
        <v>1900</v>
      </c>
      <c r="CD79" s="6"/>
    </row>
    <row r="80" spans="1:82" s="17" customFormat="1" ht="42" customHeight="1">
      <c r="A80" s="6"/>
      <c r="B80" s="27" t="s">
        <v>9</v>
      </c>
      <c r="C80" s="47" t="s">
        <v>20</v>
      </c>
      <c r="D80" s="44" t="s">
        <v>44</v>
      </c>
      <c r="E80" s="42" t="s">
        <v>82</v>
      </c>
      <c r="F80" s="45" t="s">
        <v>20</v>
      </c>
      <c r="G80" s="43" t="s">
        <v>19</v>
      </c>
      <c r="H80" s="69" t="s">
        <v>216</v>
      </c>
      <c r="I80" s="128">
        <v>64.900000000000006</v>
      </c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1"/>
      <c r="Z80" s="20">
        <v>69.900000000000006</v>
      </c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27"/>
      <c r="AM80" s="11"/>
      <c r="AN80" s="11"/>
      <c r="AO80" s="11"/>
      <c r="AP80" s="11"/>
      <c r="AQ80" s="19">
        <v>68</v>
      </c>
      <c r="AR80" s="19"/>
      <c r="AS80" s="19"/>
      <c r="AT80" s="19"/>
      <c r="AU80" s="19"/>
      <c r="AV80" s="22"/>
      <c r="AW80" s="19"/>
      <c r="AX80" s="19"/>
      <c r="AY80" s="19"/>
      <c r="AZ80" s="19"/>
      <c r="BA80" s="19"/>
      <c r="BB80" s="19"/>
      <c r="BC80" s="19"/>
      <c r="BD80" s="22"/>
      <c r="BE80" s="22"/>
      <c r="BF80" s="22"/>
      <c r="BG80" s="22"/>
      <c r="BH80" s="19">
        <v>68</v>
      </c>
      <c r="BI80" s="19"/>
      <c r="BJ80" s="19"/>
      <c r="BK80" s="19"/>
      <c r="BL80" s="19"/>
      <c r="BM80" s="19"/>
      <c r="BN80" s="22"/>
      <c r="BO80" s="19"/>
      <c r="BP80" s="19"/>
      <c r="BQ80" s="19"/>
      <c r="BR80" s="19"/>
      <c r="BS80" s="19"/>
      <c r="BT80" s="19"/>
      <c r="BU80" s="19"/>
      <c r="BV80" s="19"/>
      <c r="BW80" s="19"/>
      <c r="BX80" s="61"/>
      <c r="BY80" s="33"/>
      <c r="BZ80" s="21"/>
      <c r="CA80" s="21"/>
      <c r="CB80" s="21"/>
      <c r="CC80" s="34"/>
      <c r="CD80" s="6"/>
    </row>
    <row r="81" spans="1:82" s="17" customFormat="1" ht="14.25" customHeight="1">
      <c r="A81" s="6"/>
      <c r="B81" s="27" t="s">
        <v>9</v>
      </c>
      <c r="C81" s="15" t="s">
        <v>20</v>
      </c>
      <c r="D81" s="258" t="s">
        <v>133</v>
      </c>
      <c r="E81" s="259"/>
      <c r="F81" s="259"/>
      <c r="G81" s="259"/>
      <c r="H81" s="260"/>
      <c r="I81" s="23">
        <f>I79+I80</f>
        <v>3342.2000000000003</v>
      </c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>
        <f>Z79+Z80</f>
        <v>3564.4</v>
      </c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>
        <f>AQ79+AQ80</f>
        <v>3468</v>
      </c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>
        <f>BH79+BH80</f>
        <v>3468</v>
      </c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174"/>
      <c r="BY81" s="38"/>
      <c r="BZ81" s="23"/>
      <c r="CA81" s="23"/>
      <c r="CB81" s="23"/>
      <c r="CC81" s="28"/>
      <c r="CD81" s="6"/>
    </row>
    <row r="82" spans="1:82" s="17" customFormat="1" ht="15.75" customHeight="1">
      <c r="A82" s="6"/>
      <c r="B82" s="27" t="s">
        <v>9</v>
      </c>
      <c r="C82" s="15" t="s">
        <v>83</v>
      </c>
      <c r="D82" s="308" t="s">
        <v>84</v>
      </c>
      <c r="E82" s="308"/>
      <c r="F82" s="308"/>
      <c r="G82" s="308"/>
      <c r="H82" s="308"/>
      <c r="I82" s="308"/>
      <c r="J82" s="308"/>
      <c r="K82" s="308"/>
      <c r="L82" s="308"/>
      <c r="M82" s="308"/>
      <c r="N82" s="308"/>
      <c r="O82" s="308"/>
      <c r="P82" s="308"/>
      <c r="Q82" s="308"/>
      <c r="R82" s="308"/>
      <c r="S82" s="308"/>
      <c r="T82" s="308"/>
      <c r="U82" s="308"/>
      <c r="V82" s="308"/>
      <c r="W82" s="308"/>
      <c r="X82" s="308"/>
      <c r="Y82" s="308"/>
      <c r="Z82" s="308"/>
      <c r="AA82" s="308"/>
      <c r="AB82" s="308"/>
      <c r="AC82" s="308"/>
      <c r="AD82" s="308"/>
      <c r="AE82" s="308"/>
      <c r="AF82" s="308"/>
      <c r="AG82" s="308"/>
      <c r="AH82" s="308"/>
      <c r="AI82" s="308"/>
      <c r="AJ82" s="308"/>
      <c r="AK82" s="308"/>
      <c r="AL82" s="308"/>
      <c r="AM82" s="308"/>
      <c r="AN82" s="308"/>
      <c r="AO82" s="308"/>
      <c r="AP82" s="308"/>
      <c r="AQ82" s="308"/>
      <c r="AR82" s="308"/>
      <c r="AS82" s="308"/>
      <c r="AT82" s="308"/>
      <c r="AU82" s="308"/>
      <c r="AV82" s="308"/>
      <c r="AW82" s="308"/>
      <c r="AX82" s="308"/>
      <c r="AY82" s="308"/>
      <c r="AZ82" s="308"/>
      <c r="BA82" s="308"/>
      <c r="BB82" s="308"/>
      <c r="BC82" s="308"/>
      <c r="BD82" s="308"/>
      <c r="BE82" s="308"/>
      <c r="BF82" s="308"/>
      <c r="BG82" s="308"/>
      <c r="BH82" s="308"/>
      <c r="BI82" s="308"/>
      <c r="BJ82" s="308"/>
      <c r="BK82" s="308"/>
      <c r="BL82" s="308"/>
      <c r="BM82" s="308"/>
      <c r="BN82" s="308"/>
      <c r="BO82" s="308"/>
      <c r="BP82" s="308"/>
      <c r="BQ82" s="308"/>
      <c r="BR82" s="308"/>
      <c r="BS82" s="308"/>
      <c r="BT82" s="308"/>
      <c r="BU82" s="308"/>
      <c r="BV82" s="308"/>
      <c r="BW82" s="308"/>
      <c r="BX82" s="337"/>
      <c r="BY82" s="38"/>
      <c r="BZ82" s="23"/>
      <c r="CA82" s="23"/>
      <c r="CB82" s="23"/>
      <c r="CC82" s="28"/>
      <c r="CD82" s="6"/>
    </row>
    <row r="83" spans="1:82" s="17" customFormat="1" ht="58.5" customHeight="1">
      <c r="A83" s="6"/>
      <c r="B83" s="27" t="s">
        <v>9</v>
      </c>
      <c r="C83" s="47" t="s">
        <v>83</v>
      </c>
      <c r="D83" s="44" t="s">
        <v>9</v>
      </c>
      <c r="E83" s="42" t="s">
        <v>85</v>
      </c>
      <c r="F83" s="45" t="s">
        <v>20</v>
      </c>
      <c r="G83" s="43" t="s">
        <v>19</v>
      </c>
      <c r="H83" s="69" t="s">
        <v>216</v>
      </c>
      <c r="I83" s="14">
        <v>561.9</v>
      </c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1"/>
      <c r="Z83" s="20">
        <v>554.29999999999995</v>
      </c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21"/>
      <c r="AM83" s="11"/>
      <c r="AN83" s="11"/>
      <c r="AO83" s="11"/>
      <c r="AP83" s="11"/>
      <c r="AQ83" s="11">
        <v>672.3</v>
      </c>
      <c r="AR83" s="19"/>
      <c r="AS83" s="19"/>
      <c r="AT83" s="19"/>
      <c r="AU83" s="19"/>
      <c r="AV83" s="22"/>
      <c r="AW83" s="19"/>
      <c r="AX83" s="19"/>
      <c r="AY83" s="19"/>
      <c r="AZ83" s="19"/>
      <c r="BA83" s="19"/>
      <c r="BB83" s="19"/>
      <c r="BC83" s="19"/>
      <c r="BD83" s="22"/>
      <c r="BE83" s="22"/>
      <c r="BF83" s="22"/>
      <c r="BG83" s="22"/>
      <c r="BH83" s="11">
        <v>672.3</v>
      </c>
      <c r="BI83" s="19"/>
      <c r="BJ83" s="19"/>
      <c r="BK83" s="19"/>
      <c r="BL83" s="19"/>
      <c r="BM83" s="19"/>
      <c r="BN83" s="22"/>
      <c r="BO83" s="19"/>
      <c r="BP83" s="19"/>
      <c r="BQ83" s="19"/>
      <c r="BR83" s="19"/>
      <c r="BS83" s="19"/>
      <c r="BT83" s="19"/>
      <c r="BU83" s="19"/>
      <c r="BV83" s="19"/>
      <c r="BW83" s="19"/>
      <c r="BX83" s="61"/>
      <c r="BY83" s="189" t="s">
        <v>105</v>
      </c>
      <c r="BZ83" s="85">
        <v>1678</v>
      </c>
      <c r="CA83" s="85">
        <v>1002</v>
      </c>
      <c r="CB83" s="85">
        <v>1700</v>
      </c>
      <c r="CC83" s="86">
        <v>1700</v>
      </c>
      <c r="CD83" s="6"/>
    </row>
    <row r="84" spans="1:82" s="17" customFormat="1" ht="25.5" customHeight="1">
      <c r="A84" s="6"/>
      <c r="B84" s="264" t="s">
        <v>9</v>
      </c>
      <c r="C84" s="338" t="s">
        <v>83</v>
      </c>
      <c r="D84" s="256" t="s">
        <v>44</v>
      </c>
      <c r="E84" s="255" t="s">
        <v>86</v>
      </c>
      <c r="F84" s="254" t="s">
        <v>20</v>
      </c>
      <c r="G84" s="253" t="s">
        <v>19</v>
      </c>
      <c r="H84" s="252" t="s">
        <v>216</v>
      </c>
      <c r="I84" s="128">
        <v>18.100000000000001</v>
      </c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1"/>
      <c r="Z84" s="20">
        <v>18</v>
      </c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21"/>
      <c r="AM84" s="11"/>
      <c r="AN84" s="11"/>
      <c r="AO84" s="11"/>
      <c r="AP84" s="11"/>
      <c r="AQ84" s="11">
        <v>21.8</v>
      </c>
      <c r="AR84" s="19"/>
      <c r="AS84" s="19"/>
      <c r="AT84" s="19"/>
      <c r="AU84" s="19"/>
      <c r="AV84" s="22"/>
      <c r="AW84" s="19"/>
      <c r="AX84" s="19"/>
      <c r="AY84" s="19"/>
      <c r="AZ84" s="19"/>
      <c r="BA84" s="19"/>
      <c r="BB84" s="19"/>
      <c r="BC84" s="19"/>
      <c r="BD84" s="22"/>
      <c r="BE84" s="22"/>
      <c r="BF84" s="22"/>
      <c r="BG84" s="22"/>
      <c r="BH84" s="11">
        <v>21.8</v>
      </c>
      <c r="BI84" s="19"/>
      <c r="BJ84" s="19"/>
      <c r="BK84" s="19"/>
      <c r="BL84" s="19"/>
      <c r="BM84" s="19"/>
      <c r="BN84" s="22"/>
      <c r="BO84" s="19"/>
      <c r="BP84" s="19"/>
      <c r="BQ84" s="19"/>
      <c r="BR84" s="19"/>
      <c r="BS84" s="19"/>
      <c r="BT84" s="19"/>
      <c r="BU84" s="19"/>
      <c r="BV84" s="19"/>
      <c r="BW84" s="19"/>
      <c r="BX84" s="61"/>
      <c r="BY84" s="33"/>
      <c r="BZ84" s="21"/>
      <c r="CA84" s="21"/>
      <c r="CB84" s="21"/>
      <c r="CC84" s="34"/>
      <c r="CD84" s="6"/>
    </row>
    <row r="85" spans="1:82" s="17" customFormat="1" ht="25.5" customHeight="1">
      <c r="A85" s="6"/>
      <c r="B85" s="264"/>
      <c r="C85" s="339"/>
      <c r="D85" s="256"/>
      <c r="E85" s="255"/>
      <c r="F85" s="254"/>
      <c r="G85" s="253"/>
      <c r="H85" s="252"/>
      <c r="I85" s="14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1"/>
      <c r="Z85" s="20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21"/>
      <c r="AM85" s="11"/>
      <c r="AN85" s="11"/>
      <c r="AO85" s="11"/>
      <c r="AP85" s="11"/>
      <c r="AQ85" s="19"/>
      <c r="AR85" s="19"/>
      <c r="AS85" s="19"/>
      <c r="AT85" s="19"/>
      <c r="AU85" s="19"/>
      <c r="AV85" s="22"/>
      <c r="AW85" s="19"/>
      <c r="AX85" s="19"/>
      <c r="AY85" s="19"/>
      <c r="AZ85" s="19"/>
      <c r="BA85" s="19"/>
      <c r="BB85" s="19"/>
      <c r="BC85" s="19"/>
      <c r="BD85" s="22"/>
      <c r="BE85" s="22"/>
      <c r="BF85" s="22"/>
      <c r="BG85" s="22"/>
      <c r="BH85" s="19"/>
      <c r="BI85" s="19"/>
      <c r="BJ85" s="19"/>
      <c r="BK85" s="19"/>
      <c r="BL85" s="19"/>
      <c r="BM85" s="19"/>
      <c r="BN85" s="22"/>
      <c r="BO85" s="19"/>
      <c r="BP85" s="19"/>
      <c r="BQ85" s="19"/>
      <c r="BR85" s="19"/>
      <c r="BS85" s="19"/>
      <c r="BT85" s="19"/>
      <c r="BU85" s="19"/>
      <c r="BV85" s="19"/>
      <c r="BW85" s="19"/>
      <c r="BX85" s="61"/>
      <c r="BY85" s="33"/>
      <c r="BZ85" s="21"/>
      <c r="CA85" s="21"/>
      <c r="CB85" s="21"/>
      <c r="CC85" s="34"/>
      <c r="CD85" s="6"/>
    </row>
    <row r="86" spans="1:82" s="17" customFormat="1" ht="14.25" customHeight="1">
      <c r="A86" s="6"/>
      <c r="B86" s="27" t="s">
        <v>9</v>
      </c>
      <c r="C86" s="15" t="s">
        <v>83</v>
      </c>
      <c r="D86" s="258" t="s">
        <v>133</v>
      </c>
      <c r="E86" s="259"/>
      <c r="F86" s="259"/>
      <c r="G86" s="259"/>
      <c r="H86" s="260"/>
      <c r="I86" s="23">
        <f>I83+I84</f>
        <v>580</v>
      </c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>
        <f>Z83+Z84</f>
        <v>572.29999999999995</v>
      </c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>
        <f>AQ83+AQ84</f>
        <v>694.09999999999991</v>
      </c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>
        <f>BH83+BH84</f>
        <v>694.09999999999991</v>
      </c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174"/>
      <c r="BY86" s="38"/>
      <c r="BZ86" s="23"/>
      <c r="CA86" s="23"/>
      <c r="CB86" s="23"/>
      <c r="CC86" s="28"/>
      <c r="CD86" s="6"/>
    </row>
    <row r="87" spans="1:82" s="17" customFormat="1" ht="15.75" customHeight="1">
      <c r="A87" s="6"/>
      <c r="B87" s="27" t="s">
        <v>9</v>
      </c>
      <c r="C87" s="15" t="s">
        <v>87</v>
      </c>
      <c r="D87" s="308" t="s">
        <v>107</v>
      </c>
      <c r="E87" s="308"/>
      <c r="F87" s="308"/>
      <c r="G87" s="308"/>
      <c r="H87" s="308"/>
      <c r="I87" s="308"/>
      <c r="J87" s="308"/>
      <c r="K87" s="308"/>
      <c r="L87" s="308"/>
      <c r="M87" s="308"/>
      <c r="N87" s="308"/>
      <c r="O87" s="308"/>
      <c r="P87" s="308"/>
      <c r="Q87" s="308"/>
      <c r="R87" s="308"/>
      <c r="S87" s="308"/>
      <c r="T87" s="308"/>
      <c r="U87" s="308"/>
      <c r="V87" s="308"/>
      <c r="W87" s="308"/>
      <c r="X87" s="308"/>
      <c r="Y87" s="308"/>
      <c r="Z87" s="308"/>
      <c r="AA87" s="308"/>
      <c r="AB87" s="308"/>
      <c r="AC87" s="308"/>
      <c r="AD87" s="308"/>
      <c r="AE87" s="308"/>
      <c r="AF87" s="308"/>
      <c r="AG87" s="308"/>
      <c r="AH87" s="308"/>
      <c r="AI87" s="308"/>
      <c r="AJ87" s="308"/>
      <c r="AK87" s="308"/>
      <c r="AL87" s="308"/>
      <c r="AM87" s="308"/>
      <c r="AN87" s="308"/>
      <c r="AO87" s="308"/>
      <c r="AP87" s="308"/>
      <c r="AQ87" s="308"/>
      <c r="AR87" s="308"/>
      <c r="AS87" s="308"/>
      <c r="AT87" s="308"/>
      <c r="AU87" s="308"/>
      <c r="AV87" s="308"/>
      <c r="AW87" s="308"/>
      <c r="AX87" s="308"/>
      <c r="AY87" s="308"/>
      <c r="AZ87" s="308"/>
      <c r="BA87" s="308"/>
      <c r="BB87" s="308"/>
      <c r="BC87" s="308"/>
      <c r="BD87" s="308"/>
      <c r="BE87" s="308"/>
      <c r="BF87" s="308"/>
      <c r="BG87" s="308"/>
      <c r="BH87" s="308"/>
      <c r="BI87" s="308"/>
      <c r="BJ87" s="308"/>
      <c r="BK87" s="308"/>
      <c r="BL87" s="308"/>
      <c r="BM87" s="308"/>
      <c r="BN87" s="308"/>
      <c r="BO87" s="308"/>
      <c r="BP87" s="308"/>
      <c r="BQ87" s="308"/>
      <c r="BR87" s="308"/>
      <c r="BS87" s="308"/>
      <c r="BT87" s="308"/>
      <c r="BU87" s="308"/>
      <c r="BV87" s="308"/>
      <c r="BW87" s="308"/>
      <c r="BX87" s="337"/>
      <c r="BY87" s="38"/>
      <c r="BZ87" s="23"/>
      <c r="CA87" s="23"/>
      <c r="CB87" s="23"/>
      <c r="CC87" s="28"/>
      <c r="CD87" s="6"/>
    </row>
    <row r="88" spans="1:82" s="17" customFormat="1" ht="99" customHeight="1">
      <c r="A88" s="6"/>
      <c r="B88" s="27" t="s">
        <v>9</v>
      </c>
      <c r="C88" s="47" t="s">
        <v>87</v>
      </c>
      <c r="D88" s="44" t="s">
        <v>9</v>
      </c>
      <c r="E88" s="42" t="s">
        <v>111</v>
      </c>
      <c r="F88" s="45" t="s">
        <v>20</v>
      </c>
      <c r="G88" s="43" t="s">
        <v>19</v>
      </c>
      <c r="H88" s="69" t="s">
        <v>216</v>
      </c>
      <c r="I88" s="14"/>
      <c r="J88" s="18"/>
      <c r="K88" s="18"/>
      <c r="L88" s="18"/>
      <c r="M88" s="18">
        <v>8.6999999999999993</v>
      </c>
      <c r="N88" s="18"/>
      <c r="O88" s="18"/>
      <c r="P88" s="18"/>
      <c r="Q88" s="18"/>
      <c r="R88" s="18"/>
      <c r="S88" s="18"/>
      <c r="T88" s="18"/>
      <c r="U88" s="18"/>
      <c r="V88" s="18">
        <f>M88</f>
        <v>8.6999999999999993</v>
      </c>
      <c r="W88" s="18">
        <f>M88</f>
        <v>8.6999999999999993</v>
      </c>
      <c r="X88" s="18">
        <v>0</v>
      </c>
      <c r="Y88" s="11">
        <v>0</v>
      </c>
      <c r="Z88" s="11"/>
      <c r="AA88" s="11"/>
      <c r="AB88" s="11"/>
      <c r="AC88" s="11"/>
      <c r="AD88" s="11">
        <v>8.6999999999999993</v>
      </c>
      <c r="AE88" s="11"/>
      <c r="AF88" s="11"/>
      <c r="AG88" s="11"/>
      <c r="AH88" s="11"/>
      <c r="AI88" s="11"/>
      <c r="AJ88" s="11"/>
      <c r="AK88" s="11"/>
      <c r="AL88" s="21"/>
      <c r="AM88" s="11">
        <v>8.6999999999999993</v>
      </c>
      <c r="AN88" s="11">
        <v>8.6999999999999993</v>
      </c>
      <c r="AO88" s="11">
        <v>0</v>
      </c>
      <c r="AP88" s="11">
        <v>0</v>
      </c>
      <c r="AQ88" s="19"/>
      <c r="AR88" s="19"/>
      <c r="AS88" s="19"/>
      <c r="AT88" s="19"/>
      <c r="AU88" s="19">
        <v>9</v>
      </c>
      <c r="AV88" s="22"/>
      <c r="AW88" s="19"/>
      <c r="AX88" s="19"/>
      <c r="AY88" s="19"/>
      <c r="AZ88" s="19"/>
      <c r="BA88" s="19"/>
      <c r="BB88" s="19"/>
      <c r="BC88" s="19"/>
      <c r="BD88" s="22">
        <v>9</v>
      </c>
      <c r="BE88" s="22">
        <v>9</v>
      </c>
      <c r="BF88" s="22">
        <v>0</v>
      </c>
      <c r="BG88" s="22">
        <v>0</v>
      </c>
      <c r="BH88" s="19"/>
      <c r="BI88" s="19"/>
      <c r="BJ88" s="19"/>
      <c r="BK88" s="19"/>
      <c r="BL88" s="19">
        <v>9</v>
      </c>
      <c r="BM88" s="19"/>
      <c r="BN88" s="22"/>
      <c r="BO88" s="19"/>
      <c r="BP88" s="19"/>
      <c r="BQ88" s="19"/>
      <c r="BR88" s="19"/>
      <c r="BS88" s="19"/>
      <c r="BT88" s="19"/>
      <c r="BU88" s="19">
        <v>9</v>
      </c>
      <c r="BV88" s="19">
        <v>9</v>
      </c>
      <c r="BW88" s="19">
        <v>0</v>
      </c>
      <c r="BX88" s="61">
        <v>0</v>
      </c>
      <c r="BY88" s="189" t="s">
        <v>106</v>
      </c>
      <c r="BZ88" s="54">
        <v>4989</v>
      </c>
      <c r="CA88" s="54">
        <v>5000</v>
      </c>
      <c r="CB88" s="54">
        <v>5000</v>
      </c>
      <c r="CC88" s="159">
        <v>5000</v>
      </c>
      <c r="CD88" s="6"/>
    </row>
    <row r="89" spans="1:82" s="17" customFormat="1" ht="14.25" customHeight="1">
      <c r="A89" s="6"/>
      <c r="B89" s="27" t="s">
        <v>9</v>
      </c>
      <c r="C89" s="15" t="s">
        <v>87</v>
      </c>
      <c r="D89" s="258" t="s">
        <v>133</v>
      </c>
      <c r="E89" s="259"/>
      <c r="F89" s="259"/>
      <c r="G89" s="259"/>
      <c r="H89" s="260"/>
      <c r="I89" s="23"/>
      <c r="J89" s="23"/>
      <c r="K89" s="23"/>
      <c r="L89" s="23"/>
      <c r="M89" s="23">
        <f>M88</f>
        <v>8.6999999999999993</v>
      </c>
      <c r="N89" s="23"/>
      <c r="O89" s="23"/>
      <c r="P89" s="23"/>
      <c r="Q89" s="23"/>
      <c r="R89" s="23"/>
      <c r="S89" s="23"/>
      <c r="T89" s="23"/>
      <c r="U89" s="23"/>
      <c r="V89" s="23">
        <f>V88</f>
        <v>8.6999999999999993</v>
      </c>
      <c r="W89" s="23">
        <f>W88</f>
        <v>8.6999999999999993</v>
      </c>
      <c r="X89" s="23">
        <f>X88</f>
        <v>0</v>
      </c>
      <c r="Y89" s="23">
        <f>Y88</f>
        <v>0</v>
      </c>
      <c r="Z89" s="23"/>
      <c r="AA89" s="23"/>
      <c r="AB89" s="23"/>
      <c r="AC89" s="23"/>
      <c r="AD89" s="23">
        <f>AD88</f>
        <v>8.6999999999999993</v>
      </c>
      <c r="AE89" s="23"/>
      <c r="AF89" s="23"/>
      <c r="AG89" s="23"/>
      <c r="AH89" s="23"/>
      <c r="AI89" s="23"/>
      <c r="AJ89" s="23"/>
      <c r="AK89" s="23"/>
      <c r="AL89" s="23"/>
      <c r="AM89" s="23">
        <f>AM88</f>
        <v>8.6999999999999993</v>
      </c>
      <c r="AN89" s="23">
        <f>AN88</f>
        <v>8.6999999999999993</v>
      </c>
      <c r="AO89" s="23">
        <f>AO88</f>
        <v>0</v>
      </c>
      <c r="AP89" s="23">
        <f>AP88</f>
        <v>0</v>
      </c>
      <c r="AQ89" s="23"/>
      <c r="AR89" s="23"/>
      <c r="AS89" s="23"/>
      <c r="AT89" s="23"/>
      <c r="AU89" s="23">
        <f>AU88</f>
        <v>9</v>
      </c>
      <c r="AV89" s="23"/>
      <c r="AW89" s="23"/>
      <c r="AX89" s="23"/>
      <c r="AY89" s="23"/>
      <c r="AZ89" s="23"/>
      <c r="BA89" s="23"/>
      <c r="BB89" s="23"/>
      <c r="BC89" s="23"/>
      <c r="BD89" s="23">
        <f>BD88</f>
        <v>9</v>
      </c>
      <c r="BE89" s="23">
        <f>BE88</f>
        <v>9</v>
      </c>
      <c r="BF89" s="23">
        <f>BF88</f>
        <v>0</v>
      </c>
      <c r="BG89" s="23">
        <f>BG88</f>
        <v>0</v>
      </c>
      <c r="BH89" s="23"/>
      <c r="BI89" s="23"/>
      <c r="BJ89" s="23"/>
      <c r="BK89" s="23"/>
      <c r="BL89" s="23">
        <f>BL88</f>
        <v>9</v>
      </c>
      <c r="BM89" s="23"/>
      <c r="BN89" s="23"/>
      <c r="BO89" s="23"/>
      <c r="BP89" s="23"/>
      <c r="BQ89" s="23"/>
      <c r="BR89" s="23"/>
      <c r="BS89" s="23"/>
      <c r="BT89" s="23"/>
      <c r="BU89" s="23">
        <f>BU88</f>
        <v>9</v>
      </c>
      <c r="BV89" s="23">
        <f>BV88</f>
        <v>9</v>
      </c>
      <c r="BW89" s="23">
        <f>BW88</f>
        <v>0</v>
      </c>
      <c r="BX89" s="174">
        <f>BX88</f>
        <v>0</v>
      </c>
      <c r="BY89" s="38"/>
      <c r="BZ89" s="23"/>
      <c r="CA89" s="23"/>
      <c r="CB89" s="23"/>
      <c r="CC89" s="28"/>
      <c r="CD89" s="6"/>
    </row>
    <row r="90" spans="1:82" s="17" customFormat="1" ht="15.75" customHeight="1">
      <c r="A90" s="6"/>
      <c r="B90" s="27" t="s">
        <v>9</v>
      </c>
      <c r="C90" s="15" t="s">
        <v>88</v>
      </c>
      <c r="D90" s="308" t="s">
        <v>89</v>
      </c>
      <c r="E90" s="308"/>
      <c r="F90" s="308"/>
      <c r="G90" s="308"/>
      <c r="H90" s="308"/>
      <c r="I90" s="308"/>
      <c r="J90" s="308"/>
      <c r="K90" s="308"/>
      <c r="L90" s="308"/>
      <c r="M90" s="308"/>
      <c r="N90" s="308"/>
      <c r="O90" s="308"/>
      <c r="P90" s="308"/>
      <c r="Q90" s="308"/>
      <c r="R90" s="308"/>
      <c r="S90" s="308"/>
      <c r="T90" s="308"/>
      <c r="U90" s="308"/>
      <c r="V90" s="308"/>
      <c r="W90" s="308"/>
      <c r="X90" s="308"/>
      <c r="Y90" s="308"/>
      <c r="Z90" s="308"/>
      <c r="AA90" s="308"/>
      <c r="AB90" s="308"/>
      <c r="AC90" s="308"/>
      <c r="AD90" s="308"/>
      <c r="AE90" s="308"/>
      <c r="AF90" s="308"/>
      <c r="AG90" s="308"/>
      <c r="AH90" s="308"/>
      <c r="AI90" s="308"/>
      <c r="AJ90" s="308"/>
      <c r="AK90" s="308"/>
      <c r="AL90" s="308"/>
      <c r="AM90" s="308"/>
      <c r="AN90" s="308"/>
      <c r="AO90" s="308"/>
      <c r="AP90" s="308"/>
      <c r="AQ90" s="308"/>
      <c r="AR90" s="308"/>
      <c r="AS90" s="308"/>
      <c r="AT90" s="308"/>
      <c r="AU90" s="308"/>
      <c r="AV90" s="308"/>
      <c r="AW90" s="308"/>
      <c r="AX90" s="308"/>
      <c r="AY90" s="308"/>
      <c r="AZ90" s="308"/>
      <c r="BA90" s="308"/>
      <c r="BB90" s="308"/>
      <c r="BC90" s="308"/>
      <c r="BD90" s="308"/>
      <c r="BE90" s="308"/>
      <c r="BF90" s="308"/>
      <c r="BG90" s="308"/>
      <c r="BH90" s="308"/>
      <c r="BI90" s="308"/>
      <c r="BJ90" s="308"/>
      <c r="BK90" s="308"/>
      <c r="BL90" s="308"/>
      <c r="BM90" s="308"/>
      <c r="BN90" s="308"/>
      <c r="BO90" s="308"/>
      <c r="BP90" s="308"/>
      <c r="BQ90" s="308"/>
      <c r="BR90" s="308"/>
      <c r="BS90" s="308"/>
      <c r="BT90" s="308"/>
      <c r="BU90" s="308"/>
      <c r="BV90" s="308"/>
      <c r="BW90" s="308"/>
      <c r="BX90" s="337"/>
      <c r="BY90" s="38"/>
      <c r="BZ90" s="23"/>
      <c r="CA90" s="23"/>
      <c r="CB90" s="23"/>
      <c r="CC90" s="28"/>
      <c r="CD90" s="6"/>
    </row>
    <row r="91" spans="1:82" s="17" customFormat="1" ht="25.5" customHeight="1">
      <c r="A91" s="6"/>
      <c r="B91" s="264" t="s">
        <v>9</v>
      </c>
      <c r="C91" s="338" t="s">
        <v>88</v>
      </c>
      <c r="D91" s="256" t="s">
        <v>9</v>
      </c>
      <c r="E91" s="340" t="s">
        <v>90</v>
      </c>
      <c r="F91" s="254" t="s">
        <v>20</v>
      </c>
      <c r="G91" s="253" t="s">
        <v>19</v>
      </c>
      <c r="H91" s="252" t="s">
        <v>216</v>
      </c>
      <c r="I91" s="14"/>
      <c r="J91" s="18"/>
      <c r="K91" s="18"/>
      <c r="L91" s="18"/>
      <c r="M91" s="18">
        <v>231.7</v>
      </c>
      <c r="N91" s="18"/>
      <c r="O91" s="18"/>
      <c r="P91" s="18"/>
      <c r="Q91" s="18"/>
      <c r="R91" s="18"/>
      <c r="S91" s="18"/>
      <c r="T91" s="18"/>
      <c r="U91" s="18"/>
      <c r="V91" s="18">
        <f>M91</f>
        <v>231.7</v>
      </c>
      <c r="W91" s="18">
        <f>V91</f>
        <v>231.7</v>
      </c>
      <c r="X91" s="18">
        <v>0</v>
      </c>
      <c r="Y91" s="11">
        <v>0</v>
      </c>
      <c r="Z91" s="11"/>
      <c r="AA91" s="11"/>
      <c r="AB91" s="11"/>
      <c r="AC91" s="11"/>
      <c r="AD91" s="11">
        <v>231.7</v>
      </c>
      <c r="AE91" s="11"/>
      <c r="AF91" s="11"/>
      <c r="AG91" s="11"/>
      <c r="AH91" s="11"/>
      <c r="AI91" s="11"/>
      <c r="AJ91" s="11"/>
      <c r="AK91" s="11"/>
      <c r="AL91" s="21"/>
      <c r="AM91" s="11">
        <f>AD91</f>
        <v>231.7</v>
      </c>
      <c r="AN91" s="11">
        <f>AD91</f>
        <v>231.7</v>
      </c>
      <c r="AO91" s="11">
        <v>0</v>
      </c>
      <c r="AP91" s="11">
        <v>0</v>
      </c>
      <c r="AQ91" s="19"/>
      <c r="AR91" s="19"/>
      <c r="AS91" s="19"/>
      <c r="AT91" s="19"/>
      <c r="AU91" s="19">
        <v>300</v>
      </c>
      <c r="AV91" s="22"/>
      <c r="AW91" s="19"/>
      <c r="AX91" s="19"/>
      <c r="AY91" s="19"/>
      <c r="AZ91" s="19"/>
      <c r="BA91" s="19"/>
      <c r="BB91" s="19"/>
      <c r="BC91" s="19"/>
      <c r="BD91" s="22">
        <v>300</v>
      </c>
      <c r="BE91" s="22">
        <v>300</v>
      </c>
      <c r="BF91" s="22">
        <v>0</v>
      </c>
      <c r="BG91" s="22">
        <v>0</v>
      </c>
      <c r="BH91" s="19"/>
      <c r="BI91" s="19"/>
      <c r="BJ91" s="19"/>
      <c r="BK91" s="19"/>
      <c r="BL91" s="19">
        <v>300</v>
      </c>
      <c r="BM91" s="19"/>
      <c r="BN91" s="22"/>
      <c r="BO91" s="19"/>
      <c r="BP91" s="19"/>
      <c r="BQ91" s="19"/>
      <c r="BR91" s="19"/>
      <c r="BS91" s="19"/>
      <c r="BT91" s="19"/>
      <c r="BU91" s="19">
        <v>300</v>
      </c>
      <c r="BV91" s="19">
        <v>300</v>
      </c>
      <c r="BW91" s="19">
        <v>0</v>
      </c>
      <c r="BX91" s="61">
        <v>0</v>
      </c>
      <c r="BY91" s="33"/>
      <c r="BZ91" s="21"/>
      <c r="CA91" s="21"/>
      <c r="CB91" s="21"/>
      <c r="CC91" s="34"/>
      <c r="CD91" s="6"/>
    </row>
    <row r="92" spans="1:82" s="17" customFormat="1" ht="73.150000000000006" customHeight="1">
      <c r="A92" s="6"/>
      <c r="B92" s="264"/>
      <c r="C92" s="339"/>
      <c r="D92" s="256"/>
      <c r="E92" s="255"/>
      <c r="F92" s="254"/>
      <c r="G92" s="253"/>
      <c r="H92" s="252"/>
      <c r="I92" s="14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21"/>
      <c r="AM92" s="11"/>
      <c r="AN92" s="11"/>
      <c r="AO92" s="11"/>
      <c r="AP92" s="11"/>
      <c r="AQ92" s="19"/>
      <c r="AR92" s="19"/>
      <c r="AS92" s="19"/>
      <c r="AT92" s="19"/>
      <c r="AU92" s="19"/>
      <c r="AV92" s="22"/>
      <c r="AW92" s="19"/>
      <c r="AX92" s="19"/>
      <c r="AY92" s="19"/>
      <c r="AZ92" s="19"/>
      <c r="BA92" s="19"/>
      <c r="BB92" s="19"/>
      <c r="BC92" s="19"/>
      <c r="BD92" s="22"/>
      <c r="BE92" s="22"/>
      <c r="BF92" s="22"/>
      <c r="BG92" s="22"/>
      <c r="BH92" s="19"/>
      <c r="BI92" s="19"/>
      <c r="BJ92" s="19"/>
      <c r="BK92" s="19"/>
      <c r="BL92" s="19"/>
      <c r="BM92" s="19"/>
      <c r="BN92" s="22"/>
      <c r="BO92" s="19"/>
      <c r="BP92" s="19"/>
      <c r="BQ92" s="19"/>
      <c r="BR92" s="19"/>
      <c r="BS92" s="19"/>
      <c r="BT92" s="19"/>
      <c r="BU92" s="19"/>
      <c r="BV92" s="19"/>
      <c r="BW92" s="19"/>
      <c r="BX92" s="61"/>
      <c r="BY92" s="33"/>
      <c r="BZ92" s="21"/>
      <c r="CA92" s="21"/>
      <c r="CB92" s="21"/>
      <c r="CC92" s="34"/>
      <c r="CD92" s="6"/>
    </row>
    <row r="93" spans="1:82" s="17" customFormat="1" ht="78.75" customHeight="1">
      <c r="A93" s="6"/>
      <c r="B93" s="264" t="s">
        <v>9</v>
      </c>
      <c r="C93" s="338" t="s">
        <v>88</v>
      </c>
      <c r="D93" s="256" t="s">
        <v>44</v>
      </c>
      <c r="E93" s="255" t="s">
        <v>91</v>
      </c>
      <c r="F93" s="254" t="s">
        <v>20</v>
      </c>
      <c r="G93" s="253" t="s">
        <v>19</v>
      </c>
      <c r="H93" s="252" t="s">
        <v>216</v>
      </c>
      <c r="I93" s="128">
        <v>13.4</v>
      </c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>
        <v>0</v>
      </c>
      <c r="W93" s="18">
        <v>0</v>
      </c>
      <c r="X93" s="18">
        <v>0</v>
      </c>
      <c r="Y93" s="11">
        <v>0</v>
      </c>
      <c r="Z93" s="20">
        <v>7.3</v>
      </c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27"/>
      <c r="AM93" s="11">
        <v>0</v>
      </c>
      <c r="AN93" s="11">
        <v>0</v>
      </c>
      <c r="AO93" s="11">
        <v>0</v>
      </c>
      <c r="AP93" s="11">
        <v>0</v>
      </c>
      <c r="AQ93" s="19">
        <v>9.4</v>
      </c>
      <c r="AR93" s="19"/>
      <c r="AS93" s="19"/>
      <c r="AT93" s="19"/>
      <c r="AU93" s="19"/>
      <c r="AV93" s="22"/>
      <c r="AW93" s="19"/>
      <c r="AX93" s="19"/>
      <c r="AY93" s="19"/>
      <c r="AZ93" s="19"/>
      <c r="BA93" s="19"/>
      <c r="BB93" s="19"/>
      <c r="BC93" s="19"/>
      <c r="BD93" s="22">
        <v>0</v>
      </c>
      <c r="BE93" s="22">
        <v>0</v>
      </c>
      <c r="BF93" s="22">
        <v>0</v>
      </c>
      <c r="BG93" s="22">
        <v>0</v>
      </c>
      <c r="BH93" s="19">
        <v>9.4</v>
      </c>
      <c r="BI93" s="19"/>
      <c r="BJ93" s="19"/>
      <c r="BK93" s="19"/>
      <c r="BL93" s="19"/>
      <c r="BM93" s="19"/>
      <c r="BN93" s="22"/>
      <c r="BO93" s="19"/>
      <c r="BP93" s="19"/>
      <c r="BQ93" s="19"/>
      <c r="BR93" s="19"/>
      <c r="BS93" s="19"/>
      <c r="BT93" s="19"/>
      <c r="BU93" s="19">
        <v>0</v>
      </c>
      <c r="BV93" s="19">
        <v>0</v>
      </c>
      <c r="BW93" s="19">
        <v>0</v>
      </c>
      <c r="BX93" s="61">
        <v>0</v>
      </c>
      <c r="BY93" s="189" t="s">
        <v>229</v>
      </c>
      <c r="BZ93" s="85">
        <v>51</v>
      </c>
      <c r="CA93" s="85">
        <v>44</v>
      </c>
      <c r="CB93" s="85">
        <v>51</v>
      </c>
      <c r="CC93" s="86">
        <v>51</v>
      </c>
      <c r="CD93" s="6"/>
    </row>
    <row r="94" spans="1:82" s="17" customFormat="1" ht="34.15" customHeight="1">
      <c r="A94" s="6"/>
      <c r="B94" s="264"/>
      <c r="C94" s="339"/>
      <c r="D94" s="256"/>
      <c r="E94" s="255"/>
      <c r="F94" s="254"/>
      <c r="G94" s="253"/>
      <c r="H94" s="252"/>
      <c r="I94" s="14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27"/>
      <c r="AM94" s="11"/>
      <c r="AN94" s="11"/>
      <c r="AO94" s="11"/>
      <c r="AP94" s="11"/>
      <c r="AQ94" s="19"/>
      <c r="AR94" s="19"/>
      <c r="AS94" s="19"/>
      <c r="AT94" s="19"/>
      <c r="AU94" s="19"/>
      <c r="AV94" s="22"/>
      <c r="AW94" s="19"/>
      <c r="AX94" s="19"/>
      <c r="AY94" s="19"/>
      <c r="AZ94" s="19"/>
      <c r="BA94" s="19"/>
      <c r="BB94" s="19"/>
      <c r="BC94" s="19"/>
      <c r="BD94" s="22"/>
      <c r="BE94" s="22"/>
      <c r="BF94" s="22"/>
      <c r="BG94" s="22"/>
      <c r="BH94" s="19"/>
      <c r="BI94" s="19"/>
      <c r="BJ94" s="19"/>
      <c r="BK94" s="19"/>
      <c r="BL94" s="19"/>
      <c r="BM94" s="19"/>
      <c r="BN94" s="22"/>
      <c r="BO94" s="19"/>
      <c r="BP94" s="19"/>
      <c r="BQ94" s="19"/>
      <c r="BR94" s="19"/>
      <c r="BS94" s="19"/>
      <c r="BT94" s="19"/>
      <c r="BU94" s="19"/>
      <c r="BV94" s="19"/>
      <c r="BW94" s="19"/>
      <c r="BX94" s="61"/>
      <c r="BY94" s="189"/>
      <c r="BZ94" s="85"/>
      <c r="CA94" s="85"/>
      <c r="CB94" s="85"/>
      <c r="CC94" s="86"/>
      <c r="CD94" s="6"/>
    </row>
    <row r="95" spans="1:82" s="17" customFormat="1" ht="76.900000000000006" customHeight="1">
      <c r="A95" s="6"/>
      <c r="B95" s="27" t="s">
        <v>9</v>
      </c>
      <c r="C95" s="47" t="s">
        <v>88</v>
      </c>
      <c r="D95" s="44" t="s">
        <v>45</v>
      </c>
      <c r="E95" s="42" t="s">
        <v>92</v>
      </c>
      <c r="F95" s="45" t="s">
        <v>20</v>
      </c>
      <c r="G95" s="43" t="s">
        <v>19</v>
      </c>
      <c r="H95" s="69" t="s">
        <v>216</v>
      </c>
      <c r="I95" s="14">
        <v>0.1</v>
      </c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>
        <v>0</v>
      </c>
      <c r="W95" s="18">
        <v>0</v>
      </c>
      <c r="X95" s="18">
        <v>0</v>
      </c>
      <c r="Y95" s="11">
        <v>0</v>
      </c>
      <c r="Z95" s="11">
        <v>0.1</v>
      </c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27"/>
      <c r="AM95" s="11">
        <v>0</v>
      </c>
      <c r="AN95" s="11">
        <v>0</v>
      </c>
      <c r="AO95" s="11">
        <v>0</v>
      </c>
      <c r="AP95" s="11">
        <v>0</v>
      </c>
      <c r="AQ95" s="19">
        <v>0.1</v>
      </c>
      <c r="AR95" s="19"/>
      <c r="AS95" s="19"/>
      <c r="AT95" s="19"/>
      <c r="AU95" s="19"/>
      <c r="AV95" s="22"/>
      <c r="AW95" s="19"/>
      <c r="AX95" s="19"/>
      <c r="AY95" s="19"/>
      <c r="AZ95" s="19"/>
      <c r="BA95" s="19"/>
      <c r="BB95" s="19"/>
      <c r="BC95" s="19"/>
      <c r="BD95" s="22">
        <v>0</v>
      </c>
      <c r="BE95" s="22">
        <v>0</v>
      </c>
      <c r="BF95" s="22">
        <v>0</v>
      </c>
      <c r="BG95" s="22">
        <v>0</v>
      </c>
      <c r="BH95" s="19">
        <v>0.1</v>
      </c>
      <c r="BI95" s="19"/>
      <c r="BJ95" s="19"/>
      <c r="BK95" s="19"/>
      <c r="BL95" s="19"/>
      <c r="BM95" s="19"/>
      <c r="BN95" s="22"/>
      <c r="BO95" s="19"/>
      <c r="BP95" s="19"/>
      <c r="BQ95" s="19"/>
      <c r="BR95" s="19"/>
      <c r="BS95" s="19"/>
      <c r="BT95" s="19"/>
      <c r="BU95" s="19">
        <v>0</v>
      </c>
      <c r="BV95" s="19">
        <v>0</v>
      </c>
      <c r="BW95" s="19">
        <v>0</v>
      </c>
      <c r="BX95" s="61">
        <v>0</v>
      </c>
      <c r="BY95" s="189"/>
      <c r="BZ95" s="85"/>
      <c r="CA95" s="85"/>
      <c r="CB95" s="85"/>
      <c r="CC95" s="86"/>
      <c r="CD95" s="6"/>
    </row>
    <row r="96" spans="1:82" s="17" customFormat="1" ht="14.25" customHeight="1">
      <c r="A96" s="6"/>
      <c r="B96" s="27" t="s">
        <v>9</v>
      </c>
      <c r="C96" s="15" t="s">
        <v>88</v>
      </c>
      <c r="D96" s="258" t="s">
        <v>133</v>
      </c>
      <c r="E96" s="259"/>
      <c r="F96" s="259"/>
      <c r="G96" s="259"/>
      <c r="H96" s="260"/>
      <c r="I96" s="23">
        <f>I91+I93+I95</f>
        <v>13.5</v>
      </c>
      <c r="J96" s="23"/>
      <c r="K96" s="23"/>
      <c r="L96" s="23"/>
      <c r="M96" s="23">
        <f>M91+M93+M95</f>
        <v>231.7</v>
      </c>
      <c r="N96" s="23"/>
      <c r="O96" s="23"/>
      <c r="P96" s="23"/>
      <c r="Q96" s="23"/>
      <c r="R96" s="23"/>
      <c r="S96" s="23"/>
      <c r="T96" s="23"/>
      <c r="U96" s="23"/>
      <c r="V96" s="23">
        <f>V91+V93+V95</f>
        <v>231.7</v>
      </c>
      <c r="W96" s="23">
        <f>W91+W93+W95</f>
        <v>231.7</v>
      </c>
      <c r="X96" s="23">
        <f>X91+X93+X95</f>
        <v>0</v>
      </c>
      <c r="Y96" s="23">
        <f>Y91+Y93+Y95</f>
        <v>0</v>
      </c>
      <c r="Z96" s="23">
        <f>Z91+Z93+Z95</f>
        <v>7.3999999999999995</v>
      </c>
      <c r="AA96" s="23"/>
      <c r="AB96" s="23"/>
      <c r="AC96" s="23"/>
      <c r="AD96" s="23">
        <f>AD91+AD93+AD95</f>
        <v>231.7</v>
      </c>
      <c r="AE96" s="23"/>
      <c r="AF96" s="23"/>
      <c r="AG96" s="23"/>
      <c r="AH96" s="23"/>
      <c r="AI96" s="23"/>
      <c r="AJ96" s="23"/>
      <c r="AK96" s="23"/>
      <c r="AL96" s="23"/>
      <c r="AM96" s="23">
        <f>AM91+AM93+AM95</f>
        <v>231.7</v>
      </c>
      <c r="AN96" s="23">
        <f>AN91+AN93+AN95</f>
        <v>231.7</v>
      </c>
      <c r="AO96" s="23">
        <f>AO91+AO93+AO95</f>
        <v>0</v>
      </c>
      <c r="AP96" s="23">
        <f>AP91+AP93+AP95</f>
        <v>0</v>
      </c>
      <c r="AQ96" s="23">
        <f>AQ91+AQ93+AQ95</f>
        <v>9.5</v>
      </c>
      <c r="AR96" s="23"/>
      <c r="AS96" s="23"/>
      <c r="AT96" s="23"/>
      <c r="AU96" s="23">
        <f>AU91+AU93+AU95</f>
        <v>300</v>
      </c>
      <c r="AV96" s="23"/>
      <c r="AW96" s="23"/>
      <c r="AX96" s="23"/>
      <c r="AY96" s="23"/>
      <c r="AZ96" s="23"/>
      <c r="BA96" s="23"/>
      <c r="BB96" s="23"/>
      <c r="BC96" s="23"/>
      <c r="BD96" s="23">
        <f>BD91+BD93+BD95</f>
        <v>300</v>
      </c>
      <c r="BE96" s="23">
        <f>BE91+BE93+BE95</f>
        <v>300</v>
      </c>
      <c r="BF96" s="23">
        <f>BF91+BF93+BF95</f>
        <v>0</v>
      </c>
      <c r="BG96" s="23">
        <f>BG91+BG93+BG95</f>
        <v>0</v>
      </c>
      <c r="BH96" s="23">
        <f>BH91+BH93+BH95</f>
        <v>9.5</v>
      </c>
      <c r="BI96" s="23"/>
      <c r="BJ96" s="23"/>
      <c r="BK96" s="23"/>
      <c r="BL96" s="23">
        <f>BL91+BL93+BL95</f>
        <v>300</v>
      </c>
      <c r="BM96" s="23"/>
      <c r="BN96" s="23"/>
      <c r="BO96" s="23"/>
      <c r="BP96" s="23"/>
      <c r="BQ96" s="23"/>
      <c r="BR96" s="23"/>
      <c r="BS96" s="23"/>
      <c r="BT96" s="23"/>
      <c r="BU96" s="23">
        <f>BU91+BU93+BU95</f>
        <v>300</v>
      </c>
      <c r="BV96" s="23">
        <f>BV91+BV93+BV95</f>
        <v>300</v>
      </c>
      <c r="BW96" s="23">
        <f>BW91+BW93+BW95</f>
        <v>0</v>
      </c>
      <c r="BX96" s="174">
        <f>BX91+BX93+BX95</f>
        <v>0</v>
      </c>
      <c r="BY96" s="38"/>
      <c r="BZ96" s="23"/>
      <c r="CA96" s="23"/>
      <c r="CB96" s="23"/>
      <c r="CC96" s="28"/>
      <c r="CD96" s="6"/>
    </row>
    <row r="97" spans="1:82" s="17" customFormat="1" ht="15.75" customHeight="1">
      <c r="A97" s="6"/>
      <c r="B97" s="27" t="s">
        <v>9</v>
      </c>
      <c r="C97" s="15" t="s">
        <v>93</v>
      </c>
      <c r="D97" s="308" t="s">
        <v>94</v>
      </c>
      <c r="E97" s="308"/>
      <c r="F97" s="308"/>
      <c r="G97" s="308"/>
      <c r="H97" s="308"/>
      <c r="I97" s="308"/>
      <c r="J97" s="308"/>
      <c r="K97" s="308"/>
      <c r="L97" s="308"/>
      <c r="M97" s="308"/>
      <c r="N97" s="308"/>
      <c r="O97" s="308"/>
      <c r="P97" s="308"/>
      <c r="Q97" s="308"/>
      <c r="R97" s="308"/>
      <c r="S97" s="308"/>
      <c r="T97" s="308"/>
      <c r="U97" s="308"/>
      <c r="V97" s="308"/>
      <c r="W97" s="308"/>
      <c r="X97" s="308"/>
      <c r="Y97" s="308"/>
      <c r="Z97" s="308"/>
      <c r="AA97" s="308"/>
      <c r="AB97" s="308"/>
      <c r="AC97" s="308"/>
      <c r="AD97" s="308"/>
      <c r="AE97" s="308"/>
      <c r="AF97" s="308"/>
      <c r="AG97" s="308"/>
      <c r="AH97" s="308"/>
      <c r="AI97" s="308"/>
      <c r="AJ97" s="308"/>
      <c r="AK97" s="308"/>
      <c r="AL97" s="308"/>
      <c r="AM97" s="308"/>
      <c r="AN97" s="308"/>
      <c r="AO97" s="308"/>
      <c r="AP97" s="308"/>
      <c r="AQ97" s="308"/>
      <c r="AR97" s="308"/>
      <c r="AS97" s="308"/>
      <c r="AT97" s="308"/>
      <c r="AU97" s="308"/>
      <c r="AV97" s="308"/>
      <c r="AW97" s="308"/>
      <c r="AX97" s="308"/>
      <c r="AY97" s="308"/>
      <c r="AZ97" s="308"/>
      <c r="BA97" s="308"/>
      <c r="BB97" s="308"/>
      <c r="BC97" s="308"/>
      <c r="BD97" s="308"/>
      <c r="BE97" s="308"/>
      <c r="BF97" s="308"/>
      <c r="BG97" s="308"/>
      <c r="BH97" s="308"/>
      <c r="BI97" s="308"/>
      <c r="BJ97" s="308"/>
      <c r="BK97" s="308"/>
      <c r="BL97" s="308"/>
      <c r="BM97" s="308"/>
      <c r="BN97" s="308"/>
      <c r="BO97" s="308"/>
      <c r="BP97" s="308"/>
      <c r="BQ97" s="308"/>
      <c r="BR97" s="308"/>
      <c r="BS97" s="308"/>
      <c r="BT97" s="308"/>
      <c r="BU97" s="308"/>
      <c r="BV97" s="308"/>
      <c r="BW97" s="308"/>
      <c r="BX97" s="337"/>
      <c r="BY97" s="38"/>
      <c r="BZ97" s="23"/>
      <c r="CA97" s="23"/>
      <c r="CB97" s="23"/>
      <c r="CC97" s="28"/>
      <c r="CD97" s="6"/>
    </row>
    <row r="98" spans="1:82" s="17" customFormat="1" ht="115.9" customHeight="1">
      <c r="A98" s="6"/>
      <c r="B98" s="27" t="s">
        <v>9</v>
      </c>
      <c r="C98" s="47" t="s">
        <v>93</v>
      </c>
      <c r="D98" s="44" t="s">
        <v>9</v>
      </c>
      <c r="E98" s="46" t="s">
        <v>118</v>
      </c>
      <c r="F98" s="45" t="s">
        <v>20</v>
      </c>
      <c r="G98" s="43" t="s">
        <v>19</v>
      </c>
      <c r="H98" s="69" t="s">
        <v>216</v>
      </c>
      <c r="I98" s="14"/>
      <c r="J98" s="18"/>
      <c r="K98" s="18"/>
      <c r="L98" s="18"/>
      <c r="M98" s="18">
        <v>5.8</v>
      </c>
      <c r="N98" s="18"/>
      <c r="O98" s="18"/>
      <c r="P98" s="18"/>
      <c r="Q98" s="18"/>
      <c r="R98" s="18"/>
      <c r="S98" s="18"/>
      <c r="T98" s="18"/>
      <c r="U98" s="18"/>
      <c r="V98" s="18">
        <v>5.8</v>
      </c>
      <c r="W98" s="18">
        <v>5.8</v>
      </c>
      <c r="X98" s="18">
        <v>0</v>
      </c>
      <c r="Y98" s="11">
        <v>0</v>
      </c>
      <c r="Z98" s="11"/>
      <c r="AA98" s="11"/>
      <c r="AB98" s="11"/>
      <c r="AC98" s="11"/>
      <c r="AD98" s="11">
        <v>4</v>
      </c>
      <c r="AE98" s="11"/>
      <c r="AF98" s="11"/>
      <c r="AG98" s="11"/>
      <c r="AH98" s="11"/>
      <c r="AI98" s="11"/>
      <c r="AJ98" s="11"/>
      <c r="AK98" s="11"/>
      <c r="AL98" s="21"/>
      <c r="AM98" s="11">
        <v>4</v>
      </c>
      <c r="AN98" s="11">
        <v>4</v>
      </c>
      <c r="AO98" s="11">
        <v>0</v>
      </c>
      <c r="AP98" s="11">
        <v>0</v>
      </c>
      <c r="AQ98" s="19"/>
      <c r="AR98" s="19"/>
      <c r="AS98" s="19"/>
      <c r="AT98" s="19"/>
      <c r="AU98" s="19">
        <v>5</v>
      </c>
      <c r="AV98" s="22"/>
      <c r="AW98" s="19"/>
      <c r="AX98" s="19"/>
      <c r="AY98" s="19"/>
      <c r="AZ98" s="19"/>
      <c r="BA98" s="19"/>
      <c r="BB98" s="19"/>
      <c r="BC98" s="19"/>
      <c r="BD98" s="22">
        <v>5</v>
      </c>
      <c r="BE98" s="22">
        <v>5</v>
      </c>
      <c r="BF98" s="22">
        <v>0</v>
      </c>
      <c r="BG98" s="22">
        <v>0</v>
      </c>
      <c r="BH98" s="19"/>
      <c r="BI98" s="19"/>
      <c r="BJ98" s="19"/>
      <c r="BK98" s="19"/>
      <c r="BL98" s="19">
        <v>5</v>
      </c>
      <c r="BM98" s="19"/>
      <c r="BN98" s="22"/>
      <c r="BO98" s="19"/>
      <c r="BP98" s="19"/>
      <c r="BQ98" s="19"/>
      <c r="BR98" s="19"/>
      <c r="BS98" s="19"/>
      <c r="BT98" s="19"/>
      <c r="BU98" s="19">
        <v>5</v>
      </c>
      <c r="BV98" s="19">
        <v>5</v>
      </c>
      <c r="BW98" s="19">
        <v>0</v>
      </c>
      <c r="BX98" s="61">
        <v>0</v>
      </c>
      <c r="BY98" s="189" t="s">
        <v>209</v>
      </c>
      <c r="BZ98" s="85">
        <v>5</v>
      </c>
      <c r="CA98" s="85">
        <v>6</v>
      </c>
      <c r="CB98" s="85">
        <v>6</v>
      </c>
      <c r="CC98" s="86">
        <v>6</v>
      </c>
      <c r="CD98" s="6"/>
    </row>
    <row r="99" spans="1:82" s="17" customFormat="1" ht="14.25" customHeight="1">
      <c r="A99" s="6"/>
      <c r="B99" s="27" t="s">
        <v>9</v>
      </c>
      <c r="C99" s="15" t="s">
        <v>93</v>
      </c>
      <c r="D99" s="258" t="s">
        <v>133</v>
      </c>
      <c r="E99" s="259"/>
      <c r="F99" s="259"/>
      <c r="G99" s="259"/>
      <c r="H99" s="260"/>
      <c r="I99" s="23"/>
      <c r="J99" s="23"/>
      <c r="K99" s="23"/>
      <c r="L99" s="23"/>
      <c r="M99" s="23">
        <f>M98</f>
        <v>5.8</v>
      </c>
      <c r="N99" s="23"/>
      <c r="O99" s="23"/>
      <c r="P99" s="23"/>
      <c r="Q99" s="23"/>
      <c r="R99" s="23"/>
      <c r="S99" s="23"/>
      <c r="T99" s="23"/>
      <c r="U99" s="23"/>
      <c r="V99" s="23">
        <f>V98</f>
        <v>5.8</v>
      </c>
      <c r="W99" s="23">
        <f>W98</f>
        <v>5.8</v>
      </c>
      <c r="X99" s="23">
        <f>X98</f>
        <v>0</v>
      </c>
      <c r="Y99" s="23">
        <f>Y98</f>
        <v>0</v>
      </c>
      <c r="Z99" s="23"/>
      <c r="AA99" s="23"/>
      <c r="AB99" s="23"/>
      <c r="AC99" s="23"/>
      <c r="AD99" s="23">
        <f>AD98</f>
        <v>4</v>
      </c>
      <c r="AE99" s="23"/>
      <c r="AF99" s="23"/>
      <c r="AG99" s="23"/>
      <c r="AH99" s="23"/>
      <c r="AI99" s="23"/>
      <c r="AJ99" s="23"/>
      <c r="AK99" s="23"/>
      <c r="AL99" s="23"/>
      <c r="AM99" s="23">
        <f>AM98</f>
        <v>4</v>
      </c>
      <c r="AN99" s="23">
        <f>AN98</f>
        <v>4</v>
      </c>
      <c r="AO99" s="23">
        <f>AO98</f>
        <v>0</v>
      </c>
      <c r="AP99" s="23">
        <f>AP98</f>
        <v>0</v>
      </c>
      <c r="AQ99" s="23"/>
      <c r="AR99" s="23"/>
      <c r="AS99" s="23"/>
      <c r="AT99" s="23"/>
      <c r="AU99" s="23">
        <f>AU98</f>
        <v>5</v>
      </c>
      <c r="AV99" s="23"/>
      <c r="AW99" s="23"/>
      <c r="AX99" s="23"/>
      <c r="AY99" s="23"/>
      <c r="AZ99" s="23"/>
      <c r="BA99" s="23"/>
      <c r="BB99" s="23"/>
      <c r="BC99" s="23"/>
      <c r="BD99" s="23">
        <f>BD98</f>
        <v>5</v>
      </c>
      <c r="BE99" s="23">
        <f>BE98</f>
        <v>5</v>
      </c>
      <c r="BF99" s="23">
        <f>BF98</f>
        <v>0</v>
      </c>
      <c r="BG99" s="23">
        <f>BG98</f>
        <v>0</v>
      </c>
      <c r="BH99" s="23"/>
      <c r="BI99" s="23"/>
      <c r="BJ99" s="23"/>
      <c r="BK99" s="23"/>
      <c r="BL99" s="23">
        <f>BL98</f>
        <v>5</v>
      </c>
      <c r="BM99" s="23"/>
      <c r="BN99" s="23"/>
      <c r="BO99" s="23"/>
      <c r="BP99" s="23"/>
      <c r="BQ99" s="23"/>
      <c r="BR99" s="23"/>
      <c r="BS99" s="23"/>
      <c r="BT99" s="23"/>
      <c r="BU99" s="23">
        <f>BU98</f>
        <v>5</v>
      </c>
      <c r="BV99" s="23">
        <f>BV98</f>
        <v>5</v>
      </c>
      <c r="BW99" s="23">
        <f>BW98</f>
        <v>0</v>
      </c>
      <c r="BX99" s="174">
        <f>BX98</f>
        <v>0</v>
      </c>
      <c r="BY99" s="38"/>
      <c r="BZ99" s="23"/>
      <c r="CA99" s="23"/>
      <c r="CB99" s="23"/>
      <c r="CC99" s="28"/>
      <c r="CD99" s="6"/>
    </row>
    <row r="100" spans="1:82" s="17" customFormat="1" ht="14.25" customHeight="1">
      <c r="A100" s="6"/>
      <c r="B100" s="27" t="s">
        <v>9</v>
      </c>
      <c r="C100" s="15" t="s">
        <v>119</v>
      </c>
      <c r="D100" s="261" t="s">
        <v>120</v>
      </c>
      <c r="E100" s="262"/>
      <c r="F100" s="262"/>
      <c r="G100" s="262"/>
      <c r="H100" s="262"/>
      <c r="I100" s="262"/>
      <c r="J100" s="262"/>
      <c r="K100" s="262"/>
      <c r="L100" s="262"/>
      <c r="M100" s="262"/>
      <c r="N100" s="262"/>
      <c r="O100" s="262"/>
      <c r="P100" s="262"/>
      <c r="Q100" s="262"/>
      <c r="R100" s="262"/>
      <c r="S100" s="262"/>
      <c r="T100" s="262"/>
      <c r="U100" s="262"/>
      <c r="V100" s="262"/>
      <c r="W100" s="262"/>
      <c r="X100" s="262"/>
      <c r="Y100" s="262"/>
      <c r="Z100" s="262"/>
      <c r="AA100" s="262"/>
      <c r="AB100" s="262"/>
      <c r="AC100" s="262"/>
      <c r="AD100" s="262"/>
      <c r="AE100" s="262"/>
      <c r="AF100" s="262"/>
      <c r="AG100" s="262"/>
      <c r="AH100" s="262"/>
      <c r="AI100" s="262"/>
      <c r="AJ100" s="262"/>
      <c r="AK100" s="262"/>
      <c r="AL100" s="262"/>
      <c r="AM100" s="262"/>
      <c r="AN100" s="262"/>
      <c r="AO100" s="262"/>
      <c r="AP100" s="262"/>
      <c r="AQ100" s="262"/>
      <c r="AR100" s="262"/>
      <c r="AS100" s="262"/>
      <c r="AT100" s="262"/>
      <c r="AU100" s="262"/>
      <c r="AV100" s="262"/>
      <c r="AW100" s="262"/>
      <c r="AX100" s="262"/>
      <c r="AY100" s="262"/>
      <c r="AZ100" s="262"/>
      <c r="BA100" s="262"/>
      <c r="BB100" s="262"/>
      <c r="BC100" s="262"/>
      <c r="BD100" s="262"/>
      <c r="BE100" s="262"/>
      <c r="BF100" s="262"/>
      <c r="BG100" s="262"/>
      <c r="BH100" s="262"/>
      <c r="BI100" s="262"/>
      <c r="BJ100" s="262"/>
      <c r="BK100" s="262"/>
      <c r="BL100" s="262"/>
      <c r="BM100" s="262"/>
      <c r="BN100" s="262"/>
      <c r="BO100" s="262"/>
      <c r="BP100" s="262"/>
      <c r="BQ100" s="262"/>
      <c r="BR100" s="262"/>
      <c r="BS100" s="262"/>
      <c r="BT100" s="262"/>
      <c r="BU100" s="262"/>
      <c r="BV100" s="262"/>
      <c r="BW100" s="262"/>
      <c r="BX100" s="262"/>
      <c r="BY100" s="38"/>
      <c r="BZ100" s="23"/>
      <c r="CA100" s="23"/>
      <c r="CB100" s="23"/>
      <c r="CC100" s="28"/>
      <c r="CD100" s="6"/>
    </row>
    <row r="101" spans="1:82" s="17" customFormat="1" ht="67.150000000000006" customHeight="1">
      <c r="A101" s="6"/>
      <c r="B101" s="27" t="s">
        <v>9</v>
      </c>
      <c r="C101" s="15" t="s">
        <v>119</v>
      </c>
      <c r="D101" s="68" t="s">
        <v>9</v>
      </c>
      <c r="E101" s="70" t="s">
        <v>121</v>
      </c>
      <c r="F101" s="59" t="s">
        <v>20</v>
      </c>
      <c r="G101" s="43" t="s">
        <v>19</v>
      </c>
      <c r="H101" s="69" t="s">
        <v>216</v>
      </c>
      <c r="I101" s="129"/>
      <c r="J101" s="129"/>
      <c r="K101" s="129"/>
      <c r="L101" s="129"/>
      <c r="M101" s="129" t="s">
        <v>122</v>
      </c>
      <c r="N101" s="129"/>
      <c r="O101" s="129"/>
      <c r="P101" s="129"/>
      <c r="Q101" s="129"/>
      <c r="R101" s="129"/>
      <c r="S101" s="129"/>
      <c r="T101" s="129"/>
      <c r="U101" s="129"/>
      <c r="V101" s="20" t="str">
        <f>M101</f>
        <v>151,6</v>
      </c>
      <c r="W101" s="20" t="str">
        <f>V101</f>
        <v>151,6</v>
      </c>
      <c r="X101" s="20">
        <v>104.3</v>
      </c>
      <c r="Y101" s="20">
        <v>0</v>
      </c>
      <c r="Z101" s="129"/>
      <c r="AA101" s="129"/>
      <c r="AB101" s="129"/>
      <c r="AC101" s="129"/>
      <c r="AD101" s="129" t="s">
        <v>123</v>
      </c>
      <c r="AE101" s="129"/>
      <c r="AF101" s="129"/>
      <c r="AG101" s="129"/>
      <c r="AH101" s="129"/>
      <c r="AI101" s="129"/>
      <c r="AJ101" s="129"/>
      <c r="AK101" s="129"/>
      <c r="AL101" s="129"/>
      <c r="AM101" s="20" t="str">
        <f>AD101</f>
        <v>128,3</v>
      </c>
      <c r="AN101" s="20" t="str">
        <f>AD101</f>
        <v>128,3</v>
      </c>
      <c r="AO101" s="20">
        <v>86.5</v>
      </c>
      <c r="AP101" s="20">
        <v>0</v>
      </c>
      <c r="AQ101" s="129"/>
      <c r="AR101" s="129"/>
      <c r="AS101" s="129"/>
      <c r="AT101" s="129"/>
      <c r="AU101" s="129" t="s">
        <v>124</v>
      </c>
      <c r="AV101" s="129"/>
      <c r="AW101" s="129"/>
      <c r="AX101" s="129"/>
      <c r="AY101" s="129"/>
      <c r="AZ101" s="129"/>
      <c r="BA101" s="129"/>
      <c r="BB101" s="129"/>
      <c r="BC101" s="129"/>
      <c r="BD101" s="20" t="str">
        <f>AU101</f>
        <v>148,2</v>
      </c>
      <c r="BE101" s="20" t="str">
        <f>AU101</f>
        <v>148,2</v>
      </c>
      <c r="BF101" s="20">
        <v>102.3</v>
      </c>
      <c r="BG101" s="20">
        <v>0</v>
      </c>
      <c r="BH101" s="129"/>
      <c r="BI101" s="129"/>
      <c r="BJ101" s="129"/>
      <c r="BK101" s="129"/>
      <c r="BL101" s="129" t="s">
        <v>124</v>
      </c>
      <c r="BM101" s="129"/>
      <c r="BN101" s="129"/>
      <c r="BO101" s="129"/>
      <c r="BP101" s="129"/>
      <c r="BQ101" s="129"/>
      <c r="BR101" s="129"/>
      <c r="BS101" s="129"/>
      <c r="BT101" s="129"/>
      <c r="BU101" s="20" t="str">
        <f>BL101</f>
        <v>148,2</v>
      </c>
      <c r="BV101" s="20" t="str">
        <f>BL101</f>
        <v>148,2</v>
      </c>
      <c r="BW101" s="20">
        <v>102.3</v>
      </c>
      <c r="BX101" s="130">
        <v>0</v>
      </c>
      <c r="BY101" s="188" t="s">
        <v>168</v>
      </c>
      <c r="BZ101" s="236" t="s">
        <v>175</v>
      </c>
      <c r="CA101" s="236" t="s">
        <v>175</v>
      </c>
      <c r="CB101" s="236" t="s">
        <v>175</v>
      </c>
      <c r="CC101" s="237" t="s">
        <v>175</v>
      </c>
      <c r="CD101" s="6"/>
    </row>
    <row r="102" spans="1:82" s="17" customFormat="1" ht="14.25" customHeight="1">
      <c r="A102" s="6"/>
      <c r="B102" s="27" t="s">
        <v>9</v>
      </c>
      <c r="C102" s="15" t="s">
        <v>119</v>
      </c>
      <c r="D102" s="258" t="s">
        <v>133</v>
      </c>
      <c r="E102" s="259"/>
      <c r="F102" s="259"/>
      <c r="G102" s="259"/>
      <c r="H102" s="260"/>
      <c r="I102" s="23"/>
      <c r="J102" s="23"/>
      <c r="K102" s="23"/>
      <c r="L102" s="23"/>
      <c r="M102" s="23" t="str">
        <f>M101</f>
        <v>151,6</v>
      </c>
      <c r="N102" s="23"/>
      <c r="O102" s="23"/>
      <c r="P102" s="23"/>
      <c r="Q102" s="23"/>
      <c r="R102" s="23"/>
      <c r="S102" s="23"/>
      <c r="T102" s="23"/>
      <c r="U102" s="23"/>
      <c r="V102" s="23" t="str">
        <f>V101</f>
        <v>151,6</v>
      </c>
      <c r="W102" s="23" t="str">
        <f>W101</f>
        <v>151,6</v>
      </c>
      <c r="X102" s="23">
        <f>X101</f>
        <v>104.3</v>
      </c>
      <c r="Y102" s="23">
        <f>Y101</f>
        <v>0</v>
      </c>
      <c r="Z102" s="23"/>
      <c r="AA102" s="23"/>
      <c r="AB102" s="23"/>
      <c r="AC102" s="23"/>
      <c r="AD102" s="23" t="str">
        <f>AD101</f>
        <v>128,3</v>
      </c>
      <c r="AE102" s="23"/>
      <c r="AF102" s="23"/>
      <c r="AG102" s="23"/>
      <c r="AH102" s="23"/>
      <c r="AI102" s="23"/>
      <c r="AJ102" s="23"/>
      <c r="AK102" s="23"/>
      <c r="AL102" s="23"/>
      <c r="AM102" s="23" t="str">
        <f>AM101</f>
        <v>128,3</v>
      </c>
      <c r="AN102" s="23" t="str">
        <f>AN101</f>
        <v>128,3</v>
      </c>
      <c r="AO102" s="23">
        <f>AO101</f>
        <v>86.5</v>
      </c>
      <c r="AP102" s="23">
        <f>AP101</f>
        <v>0</v>
      </c>
      <c r="AQ102" s="23"/>
      <c r="AR102" s="23"/>
      <c r="AS102" s="23"/>
      <c r="AT102" s="23"/>
      <c r="AU102" s="23" t="str">
        <f>AU101</f>
        <v>148,2</v>
      </c>
      <c r="AV102" s="23"/>
      <c r="AW102" s="23"/>
      <c r="AX102" s="23"/>
      <c r="AY102" s="23"/>
      <c r="AZ102" s="23"/>
      <c r="BA102" s="23"/>
      <c r="BB102" s="23"/>
      <c r="BC102" s="23"/>
      <c r="BD102" s="23" t="str">
        <f>BD101</f>
        <v>148,2</v>
      </c>
      <c r="BE102" s="23" t="str">
        <f>BE101</f>
        <v>148,2</v>
      </c>
      <c r="BF102" s="23">
        <f>BF101</f>
        <v>102.3</v>
      </c>
      <c r="BG102" s="23">
        <f>BG101</f>
        <v>0</v>
      </c>
      <c r="BH102" s="23"/>
      <c r="BI102" s="23"/>
      <c r="BJ102" s="23"/>
      <c r="BK102" s="23"/>
      <c r="BL102" s="23" t="str">
        <f>BL101</f>
        <v>148,2</v>
      </c>
      <c r="BM102" s="23"/>
      <c r="BN102" s="23"/>
      <c r="BO102" s="23"/>
      <c r="BP102" s="23"/>
      <c r="BQ102" s="23"/>
      <c r="BR102" s="23"/>
      <c r="BS102" s="23"/>
      <c r="BT102" s="23"/>
      <c r="BU102" s="23" t="str">
        <f>BU101</f>
        <v>148,2</v>
      </c>
      <c r="BV102" s="23" t="str">
        <f>BV101</f>
        <v>148,2</v>
      </c>
      <c r="BW102" s="23">
        <f>BW101</f>
        <v>102.3</v>
      </c>
      <c r="BX102" s="174">
        <f>BX101</f>
        <v>0</v>
      </c>
      <c r="BY102" s="38"/>
      <c r="BZ102" s="23"/>
      <c r="CA102" s="23"/>
      <c r="CB102" s="23"/>
      <c r="CC102" s="28"/>
      <c r="CD102" s="6"/>
    </row>
    <row r="103" spans="1:82" s="17" customFormat="1" ht="14.25" customHeight="1">
      <c r="A103" s="6"/>
      <c r="B103" s="27" t="s">
        <v>9</v>
      </c>
      <c r="C103" s="15" t="s">
        <v>158</v>
      </c>
      <c r="D103" s="261" t="s">
        <v>159</v>
      </c>
      <c r="E103" s="262"/>
      <c r="F103" s="262"/>
      <c r="G103" s="262"/>
      <c r="H103" s="262"/>
      <c r="I103" s="262"/>
      <c r="J103" s="262"/>
      <c r="K103" s="262"/>
      <c r="L103" s="262"/>
      <c r="M103" s="262"/>
      <c r="N103" s="262"/>
      <c r="O103" s="262"/>
      <c r="P103" s="262"/>
      <c r="Q103" s="262"/>
      <c r="R103" s="262"/>
      <c r="S103" s="262"/>
      <c r="T103" s="262"/>
      <c r="U103" s="262"/>
      <c r="V103" s="262"/>
      <c r="W103" s="262"/>
      <c r="X103" s="262"/>
      <c r="Y103" s="262"/>
      <c r="Z103" s="262"/>
      <c r="AA103" s="262"/>
      <c r="AB103" s="262"/>
      <c r="AC103" s="262"/>
      <c r="AD103" s="262"/>
      <c r="AE103" s="262"/>
      <c r="AF103" s="262"/>
      <c r="AG103" s="262"/>
      <c r="AH103" s="262"/>
      <c r="AI103" s="262"/>
      <c r="AJ103" s="262"/>
      <c r="AK103" s="262"/>
      <c r="AL103" s="262"/>
      <c r="AM103" s="262"/>
      <c r="AN103" s="262"/>
      <c r="AO103" s="262"/>
      <c r="AP103" s="262"/>
      <c r="AQ103" s="262"/>
      <c r="AR103" s="262"/>
      <c r="AS103" s="262"/>
      <c r="AT103" s="262"/>
      <c r="AU103" s="262"/>
      <c r="AV103" s="262"/>
      <c r="AW103" s="262"/>
      <c r="AX103" s="262"/>
      <c r="AY103" s="262"/>
      <c r="AZ103" s="262"/>
      <c r="BA103" s="262"/>
      <c r="BB103" s="262"/>
      <c r="BC103" s="262"/>
      <c r="BD103" s="262"/>
      <c r="BE103" s="262"/>
      <c r="BF103" s="262"/>
      <c r="BG103" s="262"/>
      <c r="BH103" s="262"/>
      <c r="BI103" s="262"/>
      <c r="BJ103" s="262"/>
      <c r="BK103" s="262"/>
      <c r="BL103" s="262"/>
      <c r="BM103" s="262"/>
      <c r="BN103" s="262"/>
      <c r="BO103" s="262"/>
      <c r="BP103" s="262"/>
      <c r="BQ103" s="262"/>
      <c r="BR103" s="262"/>
      <c r="BS103" s="262"/>
      <c r="BT103" s="262"/>
      <c r="BU103" s="262"/>
      <c r="BV103" s="262"/>
      <c r="BW103" s="262"/>
      <c r="BX103" s="262"/>
      <c r="BY103" s="38"/>
      <c r="BZ103" s="132"/>
      <c r="CA103" s="132"/>
      <c r="CB103" s="132"/>
      <c r="CC103" s="133"/>
      <c r="CD103" s="6"/>
    </row>
    <row r="104" spans="1:82" s="17" customFormat="1" ht="92.25" customHeight="1">
      <c r="A104" s="6"/>
      <c r="B104" s="27" t="s">
        <v>9</v>
      </c>
      <c r="C104" s="122" t="s">
        <v>158</v>
      </c>
      <c r="D104" s="121" t="s">
        <v>9</v>
      </c>
      <c r="E104" s="120" t="s">
        <v>160</v>
      </c>
      <c r="F104" s="118" t="s">
        <v>20</v>
      </c>
      <c r="G104" s="245" t="s">
        <v>174</v>
      </c>
      <c r="H104" s="119" t="s">
        <v>219</v>
      </c>
      <c r="I104" s="89"/>
      <c r="J104" s="89"/>
      <c r="K104" s="89"/>
      <c r="L104" s="89"/>
      <c r="M104" s="89">
        <f>M105+M106</f>
        <v>5.0999999999999996</v>
      </c>
      <c r="N104" s="89"/>
      <c r="O104" s="89"/>
      <c r="P104" s="89"/>
      <c r="Q104" s="89"/>
      <c r="R104" s="89"/>
      <c r="S104" s="89"/>
      <c r="T104" s="89"/>
      <c r="U104" s="89"/>
      <c r="V104" s="89">
        <f>V105+V106</f>
        <v>5.0999999999999996</v>
      </c>
      <c r="W104" s="89">
        <f>W105+W106</f>
        <v>5.0999999999999996</v>
      </c>
      <c r="X104" s="89">
        <f>X105+X106</f>
        <v>3.9</v>
      </c>
      <c r="Y104" s="89">
        <f>Y105+Y106</f>
        <v>0</v>
      </c>
      <c r="Z104" s="89"/>
      <c r="AA104" s="89"/>
      <c r="AB104" s="89"/>
      <c r="AC104" s="89"/>
      <c r="AD104" s="89">
        <f>AD105+AD106</f>
        <v>6.2</v>
      </c>
      <c r="AE104" s="89"/>
      <c r="AF104" s="89"/>
      <c r="AG104" s="89"/>
      <c r="AH104" s="89"/>
      <c r="AI104" s="89"/>
      <c r="AJ104" s="89"/>
      <c r="AK104" s="89"/>
      <c r="AL104" s="89"/>
      <c r="AM104" s="89">
        <f>AM105+AM106</f>
        <v>6.2</v>
      </c>
      <c r="AN104" s="89">
        <f>AN105+AN106</f>
        <v>6.2</v>
      </c>
      <c r="AO104" s="89">
        <f>AO105+AO106</f>
        <v>4.8</v>
      </c>
      <c r="AP104" s="89">
        <f>AP105+AP106</f>
        <v>0</v>
      </c>
      <c r="AQ104" s="89"/>
      <c r="AR104" s="89"/>
      <c r="AS104" s="89"/>
      <c r="AT104" s="89"/>
      <c r="AU104" s="89">
        <f>AU105+AU106</f>
        <v>6.2</v>
      </c>
      <c r="AV104" s="89"/>
      <c r="AW104" s="89"/>
      <c r="AX104" s="89"/>
      <c r="AY104" s="89"/>
      <c r="AZ104" s="89"/>
      <c r="BA104" s="89"/>
      <c r="BB104" s="89"/>
      <c r="BC104" s="89"/>
      <c r="BD104" s="89">
        <f>BD105+BD106</f>
        <v>6.2</v>
      </c>
      <c r="BE104" s="89">
        <f>BE105+BE106</f>
        <v>6.2</v>
      </c>
      <c r="BF104" s="89">
        <f>BF105+BF106</f>
        <v>4.8</v>
      </c>
      <c r="BG104" s="89">
        <f>BG105+BG106</f>
        <v>0</v>
      </c>
      <c r="BH104" s="89"/>
      <c r="BI104" s="89"/>
      <c r="BJ104" s="89"/>
      <c r="BK104" s="89"/>
      <c r="BL104" s="89">
        <f>BL105+BL106</f>
        <v>6.2</v>
      </c>
      <c r="BM104" s="89"/>
      <c r="BN104" s="89"/>
      <c r="BO104" s="89"/>
      <c r="BP104" s="89"/>
      <c r="BQ104" s="89"/>
      <c r="BR104" s="89"/>
      <c r="BS104" s="89"/>
      <c r="BT104" s="89"/>
      <c r="BU104" s="89">
        <f>BU105+BU106</f>
        <v>6.2</v>
      </c>
      <c r="BV104" s="89">
        <f>BV105+BV106</f>
        <v>6.2</v>
      </c>
      <c r="BW104" s="89">
        <f>BW105+BW106</f>
        <v>4.8</v>
      </c>
      <c r="BX104" s="179">
        <f>BX105+BX106</f>
        <v>0</v>
      </c>
      <c r="BY104" s="197" t="s">
        <v>176</v>
      </c>
      <c r="BZ104" s="232">
        <v>6</v>
      </c>
      <c r="CA104" s="232">
        <v>5</v>
      </c>
      <c r="CB104" s="232">
        <v>5</v>
      </c>
      <c r="CC104" s="233">
        <v>5</v>
      </c>
      <c r="CD104" s="6"/>
    </row>
    <row r="105" spans="1:82" s="17" customFormat="1" ht="69.75" customHeight="1">
      <c r="A105" s="6"/>
      <c r="B105" s="27" t="s">
        <v>9</v>
      </c>
      <c r="C105" s="15" t="s">
        <v>158</v>
      </c>
      <c r="D105" s="68" t="s">
        <v>9</v>
      </c>
      <c r="E105" s="123" t="s">
        <v>161</v>
      </c>
      <c r="F105" s="118" t="s">
        <v>20</v>
      </c>
      <c r="G105" s="116" t="s">
        <v>162</v>
      </c>
      <c r="H105" s="119" t="s">
        <v>219</v>
      </c>
      <c r="I105" s="20"/>
      <c r="J105" s="20"/>
      <c r="K105" s="20"/>
      <c r="L105" s="20"/>
      <c r="M105" s="20">
        <v>2.6</v>
      </c>
      <c r="N105" s="20"/>
      <c r="O105" s="20"/>
      <c r="P105" s="20"/>
      <c r="Q105" s="20"/>
      <c r="R105" s="20"/>
      <c r="S105" s="20"/>
      <c r="T105" s="20"/>
      <c r="U105" s="20"/>
      <c r="V105" s="20">
        <f>M105</f>
        <v>2.6</v>
      </c>
      <c r="W105" s="20">
        <f>M105</f>
        <v>2.6</v>
      </c>
      <c r="X105" s="20">
        <v>2</v>
      </c>
      <c r="Y105" s="20">
        <v>0</v>
      </c>
      <c r="Z105" s="20"/>
      <c r="AA105" s="20"/>
      <c r="AB105" s="20"/>
      <c r="AC105" s="20"/>
      <c r="AD105" s="20">
        <v>3.1</v>
      </c>
      <c r="AE105" s="20"/>
      <c r="AF105" s="20"/>
      <c r="AG105" s="20"/>
      <c r="AH105" s="20"/>
      <c r="AI105" s="20"/>
      <c r="AJ105" s="20"/>
      <c r="AK105" s="20"/>
      <c r="AL105" s="20"/>
      <c r="AM105" s="20">
        <f>AD105</f>
        <v>3.1</v>
      </c>
      <c r="AN105" s="20">
        <f>3.1</f>
        <v>3.1</v>
      </c>
      <c r="AO105" s="20">
        <v>2.4</v>
      </c>
      <c r="AP105" s="20">
        <v>0</v>
      </c>
      <c r="AQ105" s="20"/>
      <c r="AR105" s="20"/>
      <c r="AS105" s="20"/>
      <c r="AT105" s="20"/>
      <c r="AU105" s="20">
        <v>3.1</v>
      </c>
      <c r="AV105" s="20"/>
      <c r="AW105" s="20"/>
      <c r="AX105" s="20"/>
      <c r="AY105" s="20"/>
      <c r="AZ105" s="20"/>
      <c r="BA105" s="20"/>
      <c r="BB105" s="20"/>
      <c r="BC105" s="20"/>
      <c r="BD105" s="20">
        <f>AU105</f>
        <v>3.1</v>
      </c>
      <c r="BE105" s="20">
        <f>3.1</f>
        <v>3.1</v>
      </c>
      <c r="BF105" s="20">
        <v>2.4</v>
      </c>
      <c r="BG105" s="20">
        <v>0</v>
      </c>
      <c r="BH105" s="20"/>
      <c r="BI105" s="20"/>
      <c r="BJ105" s="20"/>
      <c r="BK105" s="20"/>
      <c r="BL105" s="20">
        <v>3.1</v>
      </c>
      <c r="BM105" s="20"/>
      <c r="BN105" s="20"/>
      <c r="BO105" s="20"/>
      <c r="BP105" s="20"/>
      <c r="BQ105" s="20"/>
      <c r="BR105" s="20"/>
      <c r="BS105" s="20"/>
      <c r="BT105" s="20"/>
      <c r="BU105" s="20">
        <f>BL105</f>
        <v>3.1</v>
      </c>
      <c r="BV105" s="20">
        <f>3.1</f>
        <v>3.1</v>
      </c>
      <c r="BW105" s="20">
        <v>2.4</v>
      </c>
      <c r="BX105" s="180">
        <v>0</v>
      </c>
      <c r="BY105" s="184"/>
      <c r="BZ105" s="172"/>
      <c r="CA105" s="172"/>
      <c r="CB105" s="172"/>
      <c r="CC105" s="173"/>
      <c r="CD105" s="6"/>
    </row>
    <row r="106" spans="1:82" s="17" customFormat="1" ht="68.25" customHeight="1">
      <c r="A106" s="6"/>
      <c r="B106" s="27" t="s">
        <v>9</v>
      </c>
      <c r="C106" s="15" t="s">
        <v>158</v>
      </c>
      <c r="D106" s="68" t="s">
        <v>9</v>
      </c>
      <c r="E106" s="123" t="s">
        <v>163</v>
      </c>
      <c r="F106" s="118" t="s">
        <v>20</v>
      </c>
      <c r="G106" s="116" t="s">
        <v>164</v>
      </c>
      <c r="H106" s="124" t="s">
        <v>220</v>
      </c>
      <c r="I106" s="20"/>
      <c r="J106" s="20"/>
      <c r="K106" s="20"/>
      <c r="L106" s="20"/>
      <c r="M106" s="20">
        <v>2.5</v>
      </c>
      <c r="N106" s="20"/>
      <c r="O106" s="20"/>
      <c r="P106" s="20"/>
      <c r="Q106" s="20"/>
      <c r="R106" s="20"/>
      <c r="S106" s="20"/>
      <c r="T106" s="20"/>
      <c r="U106" s="20"/>
      <c r="V106" s="20">
        <f>M106</f>
        <v>2.5</v>
      </c>
      <c r="W106" s="20">
        <f>M106</f>
        <v>2.5</v>
      </c>
      <c r="X106" s="20">
        <v>1.9</v>
      </c>
      <c r="Y106" s="20">
        <v>0</v>
      </c>
      <c r="Z106" s="20"/>
      <c r="AA106" s="20"/>
      <c r="AB106" s="20"/>
      <c r="AC106" s="20"/>
      <c r="AD106" s="20">
        <v>3.1</v>
      </c>
      <c r="AE106" s="20"/>
      <c r="AF106" s="20"/>
      <c r="AG106" s="20"/>
      <c r="AH106" s="20"/>
      <c r="AI106" s="20"/>
      <c r="AJ106" s="20"/>
      <c r="AK106" s="20"/>
      <c r="AL106" s="20"/>
      <c r="AM106" s="20">
        <v>3.1</v>
      </c>
      <c r="AN106" s="20">
        <v>3.1</v>
      </c>
      <c r="AO106" s="20">
        <v>2.4</v>
      </c>
      <c r="AP106" s="20">
        <v>0</v>
      </c>
      <c r="AQ106" s="20"/>
      <c r="AR106" s="20"/>
      <c r="AS106" s="20"/>
      <c r="AT106" s="20"/>
      <c r="AU106" s="20">
        <v>3.1</v>
      </c>
      <c r="AV106" s="20"/>
      <c r="AW106" s="20"/>
      <c r="AX106" s="20"/>
      <c r="AY106" s="20"/>
      <c r="AZ106" s="20"/>
      <c r="BA106" s="20"/>
      <c r="BB106" s="20"/>
      <c r="BC106" s="20"/>
      <c r="BD106" s="20">
        <v>3.1</v>
      </c>
      <c r="BE106" s="20">
        <v>3.1</v>
      </c>
      <c r="BF106" s="20">
        <v>2.4</v>
      </c>
      <c r="BG106" s="20">
        <v>0</v>
      </c>
      <c r="BH106" s="20"/>
      <c r="BI106" s="20"/>
      <c r="BJ106" s="20"/>
      <c r="BK106" s="20"/>
      <c r="BL106" s="20">
        <v>3.1</v>
      </c>
      <c r="BM106" s="20"/>
      <c r="BN106" s="20"/>
      <c r="BO106" s="20"/>
      <c r="BP106" s="20"/>
      <c r="BQ106" s="20"/>
      <c r="BR106" s="20"/>
      <c r="BS106" s="20"/>
      <c r="BT106" s="20"/>
      <c r="BU106" s="20">
        <v>3.1</v>
      </c>
      <c r="BV106" s="20">
        <v>3.1</v>
      </c>
      <c r="BW106" s="20">
        <v>2.4</v>
      </c>
      <c r="BX106" s="180">
        <v>0</v>
      </c>
      <c r="BY106" s="184"/>
      <c r="BZ106" s="66"/>
      <c r="CA106" s="66"/>
      <c r="CB106" s="66"/>
      <c r="CC106" s="67"/>
      <c r="CD106" s="6"/>
    </row>
    <row r="107" spans="1:82" s="17" customFormat="1" ht="48.6" customHeight="1">
      <c r="A107" s="6"/>
      <c r="B107" s="27" t="s">
        <v>9</v>
      </c>
      <c r="C107" s="15" t="s">
        <v>158</v>
      </c>
      <c r="D107" s="68" t="s">
        <v>44</v>
      </c>
      <c r="E107" s="125" t="s">
        <v>165</v>
      </c>
      <c r="F107" s="118" t="s">
        <v>20</v>
      </c>
      <c r="G107" s="246" t="s">
        <v>166</v>
      </c>
      <c r="H107" s="124" t="s">
        <v>221</v>
      </c>
      <c r="I107" s="89"/>
      <c r="J107" s="89"/>
      <c r="K107" s="89"/>
      <c r="L107" s="89"/>
      <c r="M107" s="89">
        <f>M108</f>
        <v>2.5</v>
      </c>
      <c r="N107" s="89"/>
      <c r="O107" s="89"/>
      <c r="P107" s="89"/>
      <c r="Q107" s="89"/>
      <c r="R107" s="89"/>
      <c r="S107" s="89"/>
      <c r="T107" s="89"/>
      <c r="U107" s="89"/>
      <c r="V107" s="89">
        <f>V108</f>
        <v>2.5</v>
      </c>
      <c r="W107" s="89">
        <f>W108</f>
        <v>2.5</v>
      </c>
      <c r="X107" s="89">
        <f>X108</f>
        <v>1.9</v>
      </c>
      <c r="Y107" s="89">
        <f>Y108</f>
        <v>0</v>
      </c>
      <c r="Z107" s="89"/>
      <c r="AA107" s="89"/>
      <c r="AB107" s="89"/>
      <c r="AC107" s="89"/>
      <c r="AD107" s="89">
        <f>AD108</f>
        <v>3.1</v>
      </c>
      <c r="AE107" s="89"/>
      <c r="AF107" s="89"/>
      <c r="AG107" s="89"/>
      <c r="AH107" s="89"/>
      <c r="AI107" s="89"/>
      <c r="AJ107" s="89"/>
      <c r="AK107" s="89"/>
      <c r="AL107" s="89"/>
      <c r="AM107" s="89">
        <f>AM108</f>
        <v>3.1</v>
      </c>
      <c r="AN107" s="89">
        <f>AN108</f>
        <v>3.1</v>
      </c>
      <c r="AO107" s="89">
        <f>AO108</f>
        <v>2.4</v>
      </c>
      <c r="AP107" s="89">
        <f>AP108</f>
        <v>0</v>
      </c>
      <c r="AQ107" s="89"/>
      <c r="AR107" s="89"/>
      <c r="AS107" s="89"/>
      <c r="AT107" s="89"/>
      <c r="AU107" s="89">
        <f>AU108</f>
        <v>2.6</v>
      </c>
      <c r="AV107" s="89"/>
      <c r="AW107" s="89"/>
      <c r="AX107" s="89"/>
      <c r="AY107" s="89"/>
      <c r="AZ107" s="89"/>
      <c r="BA107" s="89"/>
      <c r="BB107" s="89"/>
      <c r="BC107" s="89"/>
      <c r="BD107" s="89">
        <f>BD108</f>
        <v>2.6</v>
      </c>
      <c r="BE107" s="89">
        <f>BE108</f>
        <v>2.6</v>
      </c>
      <c r="BF107" s="89">
        <f>BF108</f>
        <v>2</v>
      </c>
      <c r="BG107" s="89">
        <f>BG108</f>
        <v>0</v>
      </c>
      <c r="BH107" s="89"/>
      <c r="BI107" s="89"/>
      <c r="BJ107" s="89"/>
      <c r="BK107" s="89"/>
      <c r="BL107" s="89">
        <f>BL108</f>
        <v>2.6</v>
      </c>
      <c r="BM107" s="89"/>
      <c r="BN107" s="89"/>
      <c r="BO107" s="89"/>
      <c r="BP107" s="89"/>
      <c r="BQ107" s="89"/>
      <c r="BR107" s="89"/>
      <c r="BS107" s="89"/>
      <c r="BT107" s="89"/>
      <c r="BU107" s="89">
        <f>BU108</f>
        <v>2.6</v>
      </c>
      <c r="BV107" s="89">
        <f>BV108</f>
        <v>2.6</v>
      </c>
      <c r="BW107" s="89">
        <f>BW108</f>
        <v>2</v>
      </c>
      <c r="BX107" s="179">
        <f>BX108</f>
        <v>0</v>
      </c>
      <c r="BY107" s="184"/>
      <c r="BZ107" s="66"/>
      <c r="CA107" s="66"/>
      <c r="CB107" s="66"/>
      <c r="CC107" s="67"/>
      <c r="CD107" s="6"/>
    </row>
    <row r="108" spans="1:82" s="17" customFormat="1" ht="63.75">
      <c r="A108" s="6"/>
      <c r="B108" s="27" t="s">
        <v>9</v>
      </c>
      <c r="C108" s="15" t="s">
        <v>158</v>
      </c>
      <c r="D108" s="68" t="s">
        <v>44</v>
      </c>
      <c r="E108" s="123" t="s">
        <v>167</v>
      </c>
      <c r="F108" s="118" t="s">
        <v>20</v>
      </c>
      <c r="G108" s="246" t="s">
        <v>166</v>
      </c>
      <c r="H108" s="124" t="s">
        <v>221</v>
      </c>
      <c r="I108" s="128"/>
      <c r="J108" s="128"/>
      <c r="K108" s="128"/>
      <c r="L108" s="128"/>
      <c r="M108" s="128">
        <v>2.5</v>
      </c>
      <c r="N108" s="128"/>
      <c r="O108" s="128"/>
      <c r="P108" s="128"/>
      <c r="Q108" s="128"/>
      <c r="R108" s="128"/>
      <c r="S108" s="128"/>
      <c r="T108" s="128"/>
      <c r="U108" s="128"/>
      <c r="V108" s="128">
        <f>M108</f>
        <v>2.5</v>
      </c>
      <c r="W108" s="128">
        <f>M108</f>
        <v>2.5</v>
      </c>
      <c r="X108" s="128">
        <f>1.9</f>
        <v>1.9</v>
      </c>
      <c r="Y108" s="128">
        <v>0</v>
      </c>
      <c r="Z108" s="128"/>
      <c r="AA108" s="128"/>
      <c r="AB108" s="128"/>
      <c r="AC108" s="128"/>
      <c r="AD108" s="128">
        <v>3.1</v>
      </c>
      <c r="AE108" s="128"/>
      <c r="AF108" s="128"/>
      <c r="AG108" s="128"/>
      <c r="AH108" s="128"/>
      <c r="AI108" s="128"/>
      <c r="AJ108" s="128"/>
      <c r="AK108" s="128"/>
      <c r="AL108" s="128"/>
      <c r="AM108" s="128">
        <f>AD108</f>
        <v>3.1</v>
      </c>
      <c r="AN108" s="128">
        <f>AD108</f>
        <v>3.1</v>
      </c>
      <c r="AO108" s="128">
        <v>2.4</v>
      </c>
      <c r="AP108" s="128">
        <v>0</v>
      </c>
      <c r="AQ108" s="128"/>
      <c r="AR108" s="128"/>
      <c r="AS108" s="128"/>
      <c r="AT108" s="128"/>
      <c r="AU108" s="128">
        <v>2.6</v>
      </c>
      <c r="AV108" s="128"/>
      <c r="AW108" s="128"/>
      <c r="AX108" s="128"/>
      <c r="AY108" s="128"/>
      <c r="AZ108" s="128"/>
      <c r="BA108" s="128"/>
      <c r="BB108" s="128"/>
      <c r="BC108" s="128"/>
      <c r="BD108" s="128">
        <f>AU108</f>
        <v>2.6</v>
      </c>
      <c r="BE108" s="128">
        <f>AU108</f>
        <v>2.6</v>
      </c>
      <c r="BF108" s="128">
        <v>2</v>
      </c>
      <c r="BG108" s="128">
        <v>0</v>
      </c>
      <c r="BH108" s="128"/>
      <c r="BI108" s="128"/>
      <c r="BJ108" s="128"/>
      <c r="BK108" s="128"/>
      <c r="BL108" s="128">
        <v>2.6</v>
      </c>
      <c r="BM108" s="128"/>
      <c r="BN108" s="128"/>
      <c r="BO108" s="128"/>
      <c r="BP108" s="128"/>
      <c r="BQ108" s="128"/>
      <c r="BR108" s="128"/>
      <c r="BS108" s="128"/>
      <c r="BT108" s="128"/>
      <c r="BU108" s="128">
        <f>BL108</f>
        <v>2.6</v>
      </c>
      <c r="BV108" s="128">
        <f>BL108</f>
        <v>2.6</v>
      </c>
      <c r="BW108" s="128">
        <v>2</v>
      </c>
      <c r="BX108" s="235">
        <v>0</v>
      </c>
      <c r="BY108" s="184"/>
      <c r="BZ108" s="66"/>
      <c r="CA108" s="66"/>
      <c r="CB108" s="66"/>
      <c r="CC108" s="67"/>
      <c r="CD108" s="6"/>
    </row>
    <row r="109" spans="1:82" s="17" customFormat="1" ht="14.25" customHeight="1">
      <c r="A109" s="6"/>
      <c r="B109" s="27" t="s">
        <v>9</v>
      </c>
      <c r="C109" s="15" t="s">
        <v>158</v>
      </c>
      <c r="D109" s="258" t="s">
        <v>133</v>
      </c>
      <c r="E109" s="259"/>
      <c r="F109" s="259"/>
      <c r="G109" s="259"/>
      <c r="H109" s="260"/>
      <c r="I109" s="23"/>
      <c r="J109" s="23"/>
      <c r="K109" s="23"/>
      <c r="L109" s="23"/>
      <c r="M109" s="23">
        <f>M104+M107</f>
        <v>7.6</v>
      </c>
      <c r="N109" s="23"/>
      <c r="O109" s="23"/>
      <c r="P109" s="23"/>
      <c r="Q109" s="23"/>
      <c r="R109" s="23"/>
      <c r="S109" s="23"/>
      <c r="T109" s="23"/>
      <c r="U109" s="23"/>
      <c r="V109" s="23">
        <f>V104+V107</f>
        <v>7.6</v>
      </c>
      <c r="W109" s="23">
        <f>W104+W107</f>
        <v>7.6</v>
      </c>
      <c r="X109" s="23">
        <f>X104+X107</f>
        <v>5.8</v>
      </c>
      <c r="Y109" s="23">
        <f>Y104+Y107</f>
        <v>0</v>
      </c>
      <c r="Z109" s="23"/>
      <c r="AA109" s="23"/>
      <c r="AB109" s="23"/>
      <c r="AC109" s="23"/>
      <c r="AD109" s="23">
        <f>AD104+AD107</f>
        <v>9.3000000000000007</v>
      </c>
      <c r="AE109" s="23"/>
      <c r="AF109" s="23"/>
      <c r="AG109" s="23"/>
      <c r="AH109" s="23"/>
      <c r="AI109" s="23"/>
      <c r="AJ109" s="23"/>
      <c r="AK109" s="23"/>
      <c r="AL109" s="23"/>
      <c r="AM109" s="23">
        <f>AM104+AM107</f>
        <v>9.3000000000000007</v>
      </c>
      <c r="AN109" s="23">
        <f>AN104+AN107</f>
        <v>9.3000000000000007</v>
      </c>
      <c r="AO109" s="23">
        <f>AO104+AO107</f>
        <v>7.1999999999999993</v>
      </c>
      <c r="AP109" s="23">
        <f>AP104+AP107</f>
        <v>0</v>
      </c>
      <c r="AQ109" s="23"/>
      <c r="AR109" s="23"/>
      <c r="AS109" s="23"/>
      <c r="AT109" s="23"/>
      <c r="AU109" s="23">
        <f>AU104+AU107</f>
        <v>8.8000000000000007</v>
      </c>
      <c r="AV109" s="23"/>
      <c r="AW109" s="23"/>
      <c r="AX109" s="23"/>
      <c r="AY109" s="23"/>
      <c r="AZ109" s="23"/>
      <c r="BA109" s="23"/>
      <c r="BB109" s="23"/>
      <c r="BC109" s="23"/>
      <c r="BD109" s="23">
        <f>BD104+BD107</f>
        <v>8.8000000000000007</v>
      </c>
      <c r="BE109" s="23">
        <f>BE104+BE107</f>
        <v>8.8000000000000007</v>
      </c>
      <c r="BF109" s="23">
        <f>BF104+BF107</f>
        <v>6.8</v>
      </c>
      <c r="BG109" s="23">
        <f>BG104+BG107</f>
        <v>0</v>
      </c>
      <c r="BH109" s="23"/>
      <c r="BI109" s="23"/>
      <c r="BJ109" s="23"/>
      <c r="BK109" s="23"/>
      <c r="BL109" s="23">
        <f>BL104+BL107</f>
        <v>8.8000000000000007</v>
      </c>
      <c r="BM109" s="23"/>
      <c r="BN109" s="23"/>
      <c r="BO109" s="23"/>
      <c r="BP109" s="23"/>
      <c r="BQ109" s="23"/>
      <c r="BR109" s="23"/>
      <c r="BS109" s="23"/>
      <c r="BT109" s="23"/>
      <c r="BU109" s="23">
        <f>BU104+BU107</f>
        <v>8.8000000000000007</v>
      </c>
      <c r="BV109" s="23">
        <f>BV104+BV107</f>
        <v>8.8000000000000007</v>
      </c>
      <c r="BW109" s="23">
        <f>BW104+BW107</f>
        <v>6.8</v>
      </c>
      <c r="BX109" s="174">
        <f>BX104+BX107</f>
        <v>0</v>
      </c>
      <c r="BY109" s="38"/>
      <c r="BZ109" s="23"/>
      <c r="CA109" s="23"/>
      <c r="CB109" s="23"/>
      <c r="CC109" s="28"/>
      <c r="CD109" s="6"/>
    </row>
    <row r="110" spans="1:82" s="17" customFormat="1" ht="14.25" customHeight="1">
      <c r="A110" s="6"/>
      <c r="B110" s="27" t="s">
        <v>9</v>
      </c>
      <c r="C110" s="15" t="s">
        <v>125</v>
      </c>
      <c r="D110" s="261" t="s">
        <v>126</v>
      </c>
      <c r="E110" s="262"/>
      <c r="F110" s="262"/>
      <c r="G110" s="262"/>
      <c r="H110" s="262"/>
      <c r="I110" s="262"/>
      <c r="J110" s="262"/>
      <c r="K110" s="262"/>
      <c r="L110" s="262"/>
      <c r="M110" s="262"/>
      <c r="N110" s="262"/>
      <c r="O110" s="262"/>
      <c r="P110" s="262"/>
      <c r="Q110" s="262"/>
      <c r="R110" s="262"/>
      <c r="S110" s="262"/>
      <c r="T110" s="262"/>
      <c r="U110" s="262"/>
      <c r="V110" s="262"/>
      <c r="W110" s="262"/>
      <c r="X110" s="262"/>
      <c r="Y110" s="262"/>
      <c r="Z110" s="262"/>
      <c r="AA110" s="262"/>
      <c r="AB110" s="262"/>
      <c r="AC110" s="262"/>
      <c r="AD110" s="262"/>
      <c r="AE110" s="262"/>
      <c r="AF110" s="262"/>
      <c r="AG110" s="262"/>
      <c r="AH110" s="262"/>
      <c r="AI110" s="262"/>
      <c r="AJ110" s="262"/>
      <c r="AK110" s="262"/>
      <c r="AL110" s="262"/>
      <c r="AM110" s="262"/>
      <c r="AN110" s="262"/>
      <c r="AO110" s="262"/>
      <c r="AP110" s="262"/>
      <c r="AQ110" s="262"/>
      <c r="AR110" s="262"/>
      <c r="AS110" s="262"/>
      <c r="AT110" s="262"/>
      <c r="AU110" s="262"/>
      <c r="AV110" s="262"/>
      <c r="AW110" s="262"/>
      <c r="AX110" s="262"/>
      <c r="AY110" s="262"/>
      <c r="AZ110" s="262"/>
      <c r="BA110" s="262"/>
      <c r="BB110" s="262"/>
      <c r="BC110" s="262"/>
      <c r="BD110" s="262"/>
      <c r="BE110" s="262"/>
      <c r="BF110" s="262"/>
      <c r="BG110" s="262"/>
      <c r="BH110" s="262"/>
      <c r="BI110" s="262"/>
      <c r="BJ110" s="262"/>
      <c r="BK110" s="262"/>
      <c r="BL110" s="262"/>
      <c r="BM110" s="262"/>
      <c r="BN110" s="262"/>
      <c r="BO110" s="262"/>
      <c r="BP110" s="262"/>
      <c r="BQ110" s="262"/>
      <c r="BR110" s="262"/>
      <c r="BS110" s="262"/>
      <c r="BT110" s="262"/>
      <c r="BU110" s="262"/>
      <c r="BV110" s="262"/>
      <c r="BW110" s="262"/>
      <c r="BX110" s="262"/>
      <c r="BY110" s="38"/>
      <c r="BZ110" s="23"/>
      <c r="CA110" s="23"/>
      <c r="CB110" s="23"/>
      <c r="CC110" s="28"/>
      <c r="CD110" s="6"/>
    </row>
    <row r="111" spans="1:82" s="17" customFormat="1" ht="79.5" customHeight="1">
      <c r="A111" s="6"/>
      <c r="B111" s="27" t="s">
        <v>9</v>
      </c>
      <c r="C111" s="15" t="s">
        <v>125</v>
      </c>
      <c r="D111" s="68" t="s">
        <v>9</v>
      </c>
      <c r="E111" s="70" t="s">
        <v>127</v>
      </c>
      <c r="F111" s="144" t="s">
        <v>20</v>
      </c>
      <c r="G111" s="43" t="s">
        <v>19</v>
      </c>
      <c r="H111" s="69" t="s">
        <v>216</v>
      </c>
      <c r="I111" s="20"/>
      <c r="J111" s="20"/>
      <c r="K111" s="20"/>
      <c r="L111" s="20"/>
      <c r="M111" s="20"/>
      <c r="N111" s="20">
        <v>3.9</v>
      </c>
      <c r="O111" s="20"/>
      <c r="P111" s="20"/>
      <c r="Q111" s="20"/>
      <c r="R111" s="20"/>
      <c r="S111" s="20"/>
      <c r="T111" s="20"/>
      <c r="U111" s="20"/>
      <c r="V111" s="20">
        <f>N111</f>
        <v>3.9</v>
      </c>
      <c r="W111" s="20">
        <f>N111</f>
        <v>3.9</v>
      </c>
      <c r="X111" s="20">
        <v>0</v>
      </c>
      <c r="Y111" s="20">
        <v>0</v>
      </c>
      <c r="Z111" s="20"/>
      <c r="AA111" s="20"/>
      <c r="AB111" s="20"/>
      <c r="AC111" s="20"/>
      <c r="AD111" s="20"/>
      <c r="AE111" s="20">
        <v>0</v>
      </c>
      <c r="AF111" s="20"/>
      <c r="AG111" s="20"/>
      <c r="AH111" s="20"/>
      <c r="AI111" s="20"/>
      <c r="AJ111" s="20"/>
      <c r="AK111" s="20"/>
      <c r="AL111" s="20"/>
      <c r="AM111" s="20">
        <f>AE111</f>
        <v>0</v>
      </c>
      <c r="AN111" s="20">
        <f>AE111</f>
        <v>0</v>
      </c>
      <c r="AO111" s="20">
        <v>0</v>
      </c>
      <c r="AP111" s="20">
        <v>0</v>
      </c>
      <c r="AQ111" s="20"/>
      <c r="AR111" s="20"/>
      <c r="AS111" s="20"/>
      <c r="AT111" s="20"/>
      <c r="AU111" s="20"/>
      <c r="AV111" s="20">
        <v>3.9</v>
      </c>
      <c r="AW111" s="20"/>
      <c r="AX111" s="20"/>
      <c r="AY111" s="20"/>
      <c r="AZ111" s="20"/>
      <c r="BA111" s="20"/>
      <c r="BB111" s="20"/>
      <c r="BC111" s="20"/>
      <c r="BD111" s="20">
        <f>AV111</f>
        <v>3.9</v>
      </c>
      <c r="BE111" s="20">
        <f>AV111</f>
        <v>3.9</v>
      </c>
      <c r="BF111" s="20">
        <v>0</v>
      </c>
      <c r="BG111" s="20">
        <v>0</v>
      </c>
      <c r="BH111" s="20"/>
      <c r="BI111" s="20"/>
      <c r="BJ111" s="20"/>
      <c r="BK111" s="20"/>
      <c r="BL111" s="20"/>
      <c r="BM111" s="20">
        <v>3.9</v>
      </c>
      <c r="BN111" s="20"/>
      <c r="BO111" s="20"/>
      <c r="BP111" s="20"/>
      <c r="BQ111" s="20"/>
      <c r="BR111" s="20"/>
      <c r="BS111" s="20"/>
      <c r="BT111" s="20"/>
      <c r="BU111" s="20">
        <f>BM111</f>
        <v>3.9</v>
      </c>
      <c r="BV111" s="20">
        <f>BM111</f>
        <v>3.9</v>
      </c>
      <c r="BW111" s="20">
        <v>0</v>
      </c>
      <c r="BX111" s="180">
        <v>0</v>
      </c>
      <c r="BY111" s="197" t="s">
        <v>211</v>
      </c>
      <c r="BZ111" s="20">
        <v>3.9</v>
      </c>
      <c r="CA111" s="20"/>
      <c r="CB111" s="20">
        <v>3.9</v>
      </c>
      <c r="CC111" s="238">
        <v>3.9</v>
      </c>
      <c r="CD111" s="6"/>
    </row>
    <row r="112" spans="1:82" s="17" customFormat="1" ht="83.25" customHeight="1">
      <c r="A112" s="6"/>
      <c r="B112" s="27" t="s">
        <v>9</v>
      </c>
      <c r="C112" s="15" t="s">
        <v>125</v>
      </c>
      <c r="D112" s="68" t="s">
        <v>44</v>
      </c>
      <c r="E112" s="70" t="s">
        <v>128</v>
      </c>
      <c r="F112" s="144" t="s">
        <v>20</v>
      </c>
      <c r="G112" s="43" t="s">
        <v>19</v>
      </c>
      <c r="H112" s="69" t="s">
        <v>216</v>
      </c>
      <c r="I112" s="20"/>
      <c r="J112" s="20"/>
      <c r="K112" s="20"/>
      <c r="L112" s="20"/>
      <c r="M112" s="20"/>
      <c r="N112" s="20">
        <v>0.2</v>
      </c>
      <c r="O112" s="20"/>
      <c r="P112" s="20"/>
      <c r="Q112" s="20"/>
      <c r="R112" s="20"/>
      <c r="S112" s="20"/>
      <c r="T112" s="20"/>
      <c r="U112" s="20"/>
      <c r="V112" s="20">
        <v>0.2</v>
      </c>
      <c r="W112" s="20">
        <v>0.2</v>
      </c>
      <c r="X112" s="20">
        <v>0.1</v>
      </c>
      <c r="Y112" s="20">
        <v>0</v>
      </c>
      <c r="Z112" s="20"/>
      <c r="AA112" s="20"/>
      <c r="AB112" s="20"/>
      <c r="AC112" s="20"/>
      <c r="AD112" s="20"/>
      <c r="AE112" s="20">
        <v>0</v>
      </c>
      <c r="AF112" s="20"/>
      <c r="AG112" s="20"/>
      <c r="AH112" s="20"/>
      <c r="AI112" s="20"/>
      <c r="AJ112" s="20"/>
      <c r="AK112" s="20"/>
      <c r="AL112" s="20"/>
      <c r="AM112" s="20">
        <v>0</v>
      </c>
      <c r="AN112" s="20">
        <v>0</v>
      </c>
      <c r="AO112" s="20">
        <v>0</v>
      </c>
      <c r="AP112" s="20">
        <v>0</v>
      </c>
      <c r="AQ112" s="20"/>
      <c r="AR112" s="20"/>
      <c r="AS112" s="20"/>
      <c r="AT112" s="20"/>
      <c r="AU112" s="20"/>
      <c r="AV112" s="20">
        <v>0.2</v>
      </c>
      <c r="AW112" s="20"/>
      <c r="AX112" s="20"/>
      <c r="AY112" s="20"/>
      <c r="AZ112" s="20"/>
      <c r="BA112" s="20"/>
      <c r="BB112" s="20"/>
      <c r="BC112" s="20"/>
      <c r="BD112" s="20">
        <v>0.2</v>
      </c>
      <c r="BE112" s="20">
        <v>0.2</v>
      </c>
      <c r="BF112" s="20">
        <v>0.1</v>
      </c>
      <c r="BG112" s="20">
        <v>0</v>
      </c>
      <c r="BH112" s="20"/>
      <c r="BI112" s="20"/>
      <c r="BJ112" s="20"/>
      <c r="BK112" s="20"/>
      <c r="BL112" s="20"/>
      <c r="BM112" s="20">
        <v>0.2</v>
      </c>
      <c r="BN112" s="20"/>
      <c r="BO112" s="20"/>
      <c r="BP112" s="20"/>
      <c r="BQ112" s="20"/>
      <c r="BR112" s="20"/>
      <c r="BS112" s="20"/>
      <c r="BT112" s="20"/>
      <c r="BU112" s="20">
        <v>0.2</v>
      </c>
      <c r="BV112" s="20">
        <v>0.2</v>
      </c>
      <c r="BW112" s="20">
        <v>0.1</v>
      </c>
      <c r="BX112" s="180">
        <v>0</v>
      </c>
      <c r="BY112" s="184"/>
      <c r="BZ112" s="66"/>
      <c r="CA112" s="66"/>
      <c r="CB112" s="66"/>
      <c r="CC112" s="67"/>
      <c r="CD112" s="6"/>
    </row>
    <row r="113" spans="1:86" s="17" customFormat="1" ht="14.25" customHeight="1">
      <c r="A113" s="6"/>
      <c r="B113" s="27" t="s">
        <v>9</v>
      </c>
      <c r="C113" s="15" t="s">
        <v>125</v>
      </c>
      <c r="D113" s="258" t="s">
        <v>133</v>
      </c>
      <c r="E113" s="259"/>
      <c r="F113" s="259"/>
      <c r="G113" s="259"/>
      <c r="H113" s="260"/>
      <c r="I113" s="23"/>
      <c r="J113" s="23"/>
      <c r="K113" s="23"/>
      <c r="L113" s="23"/>
      <c r="M113" s="23"/>
      <c r="N113" s="23">
        <f>N111+N112</f>
        <v>4.0999999999999996</v>
      </c>
      <c r="O113" s="23"/>
      <c r="P113" s="23"/>
      <c r="Q113" s="23"/>
      <c r="R113" s="23"/>
      <c r="S113" s="23"/>
      <c r="T113" s="23"/>
      <c r="U113" s="23"/>
      <c r="V113" s="23">
        <f>V111+V112</f>
        <v>4.0999999999999996</v>
      </c>
      <c r="W113" s="23">
        <f>W111+W112</f>
        <v>4.0999999999999996</v>
      </c>
      <c r="X113" s="23">
        <f>X111+X112</f>
        <v>0.1</v>
      </c>
      <c r="Y113" s="23">
        <f>Y111+Y112</f>
        <v>0</v>
      </c>
      <c r="Z113" s="23"/>
      <c r="AA113" s="23"/>
      <c r="AB113" s="23"/>
      <c r="AC113" s="23"/>
      <c r="AD113" s="23"/>
      <c r="AE113" s="23">
        <f>AE111+AE112</f>
        <v>0</v>
      </c>
      <c r="AF113" s="23"/>
      <c r="AG113" s="23"/>
      <c r="AH113" s="23"/>
      <c r="AI113" s="23"/>
      <c r="AJ113" s="23"/>
      <c r="AK113" s="23"/>
      <c r="AL113" s="23"/>
      <c r="AM113" s="23">
        <f>AM111+AM112</f>
        <v>0</v>
      </c>
      <c r="AN113" s="23">
        <f>AN111+AN112</f>
        <v>0</v>
      </c>
      <c r="AO113" s="23">
        <f>AO111+AO112</f>
        <v>0</v>
      </c>
      <c r="AP113" s="23">
        <f>AP111+AP112</f>
        <v>0</v>
      </c>
      <c r="AQ113" s="23"/>
      <c r="AR113" s="23"/>
      <c r="AS113" s="23"/>
      <c r="AT113" s="23"/>
      <c r="AU113" s="23"/>
      <c r="AV113" s="23">
        <f>AV111+AV112</f>
        <v>4.0999999999999996</v>
      </c>
      <c r="AW113" s="23"/>
      <c r="AX113" s="23"/>
      <c r="AY113" s="23"/>
      <c r="AZ113" s="23"/>
      <c r="BA113" s="23"/>
      <c r="BB113" s="23"/>
      <c r="BC113" s="23"/>
      <c r="BD113" s="23">
        <f>BD111+BD112</f>
        <v>4.0999999999999996</v>
      </c>
      <c r="BE113" s="23">
        <f>BE111+BE112</f>
        <v>4.0999999999999996</v>
      </c>
      <c r="BF113" s="23">
        <f>BF111+BF112</f>
        <v>0.1</v>
      </c>
      <c r="BG113" s="23">
        <f>BG111+BG112</f>
        <v>0</v>
      </c>
      <c r="BH113" s="23"/>
      <c r="BI113" s="23"/>
      <c r="BJ113" s="23"/>
      <c r="BK113" s="23"/>
      <c r="BL113" s="23"/>
      <c r="BM113" s="23">
        <f>BM111+BM112</f>
        <v>4.0999999999999996</v>
      </c>
      <c r="BN113" s="23"/>
      <c r="BO113" s="23"/>
      <c r="BP113" s="23"/>
      <c r="BQ113" s="23"/>
      <c r="BR113" s="23"/>
      <c r="BS113" s="23"/>
      <c r="BT113" s="23"/>
      <c r="BU113" s="23">
        <f>BU111+BU112</f>
        <v>4.0999999999999996</v>
      </c>
      <c r="BV113" s="23">
        <f>BV111+BV112</f>
        <v>4.0999999999999996</v>
      </c>
      <c r="BW113" s="23">
        <f>BW111+BW112</f>
        <v>0.1</v>
      </c>
      <c r="BX113" s="174">
        <f>BX111+BX112</f>
        <v>0</v>
      </c>
      <c r="BY113" s="38"/>
      <c r="BZ113" s="23"/>
      <c r="CA113" s="23"/>
      <c r="CB113" s="23"/>
      <c r="CC113" s="28"/>
      <c r="CD113" s="6"/>
    </row>
    <row r="114" spans="1:86" s="17" customFormat="1" ht="14.25" customHeight="1">
      <c r="A114" s="6"/>
      <c r="B114" s="27" t="s">
        <v>9</v>
      </c>
      <c r="C114" s="15" t="s">
        <v>225</v>
      </c>
      <c r="D114" s="261" t="s">
        <v>226</v>
      </c>
      <c r="E114" s="262"/>
      <c r="F114" s="262"/>
      <c r="G114" s="262"/>
      <c r="H114" s="262"/>
      <c r="I114" s="262"/>
      <c r="J114" s="262"/>
      <c r="K114" s="262"/>
      <c r="L114" s="262"/>
      <c r="M114" s="262"/>
      <c r="N114" s="262"/>
      <c r="O114" s="262"/>
      <c r="P114" s="262"/>
      <c r="Q114" s="262"/>
      <c r="R114" s="262"/>
      <c r="S114" s="262"/>
      <c r="T114" s="262"/>
      <c r="U114" s="262"/>
      <c r="V114" s="262"/>
      <c r="W114" s="262"/>
      <c r="X114" s="262"/>
      <c r="Y114" s="262"/>
      <c r="Z114" s="262"/>
      <c r="AA114" s="262"/>
      <c r="AB114" s="262"/>
      <c r="AC114" s="262"/>
      <c r="AD114" s="262"/>
      <c r="AE114" s="262"/>
      <c r="AF114" s="262"/>
      <c r="AG114" s="262"/>
      <c r="AH114" s="262"/>
      <c r="AI114" s="262"/>
      <c r="AJ114" s="262"/>
      <c r="AK114" s="262"/>
      <c r="AL114" s="262"/>
      <c r="AM114" s="262"/>
      <c r="AN114" s="262"/>
      <c r="AO114" s="262"/>
      <c r="AP114" s="262"/>
      <c r="AQ114" s="262"/>
      <c r="AR114" s="262"/>
      <c r="AS114" s="262"/>
      <c r="AT114" s="262"/>
      <c r="AU114" s="262"/>
      <c r="AV114" s="262"/>
      <c r="AW114" s="262"/>
      <c r="AX114" s="262"/>
      <c r="AY114" s="262"/>
      <c r="AZ114" s="262"/>
      <c r="BA114" s="262"/>
      <c r="BB114" s="262"/>
      <c r="BC114" s="262"/>
      <c r="BD114" s="262"/>
      <c r="BE114" s="262"/>
      <c r="BF114" s="262"/>
      <c r="BG114" s="262"/>
      <c r="BH114" s="262"/>
      <c r="BI114" s="262"/>
      <c r="BJ114" s="262"/>
      <c r="BK114" s="262"/>
      <c r="BL114" s="262"/>
      <c r="BM114" s="262"/>
      <c r="BN114" s="262"/>
      <c r="BO114" s="262"/>
      <c r="BP114" s="262"/>
      <c r="BQ114" s="262"/>
      <c r="BR114" s="262"/>
      <c r="BS114" s="262"/>
      <c r="BT114" s="262"/>
      <c r="BU114" s="262"/>
      <c r="BV114" s="262"/>
      <c r="BW114" s="262"/>
      <c r="BX114" s="375"/>
      <c r="BY114" s="38"/>
      <c r="BZ114" s="23"/>
      <c r="CA114" s="23"/>
      <c r="CB114" s="23"/>
      <c r="CC114" s="28"/>
      <c r="CD114" s="6"/>
    </row>
    <row r="115" spans="1:86" s="17" customFormat="1" ht="92.25" customHeight="1">
      <c r="A115" s="6"/>
      <c r="B115" s="27" t="s">
        <v>9</v>
      </c>
      <c r="C115" s="15" t="s">
        <v>225</v>
      </c>
      <c r="D115" s="247" t="s">
        <v>9</v>
      </c>
      <c r="E115" s="70" t="s">
        <v>227</v>
      </c>
      <c r="F115" s="144" t="s">
        <v>20</v>
      </c>
      <c r="G115" s="43" t="s">
        <v>19</v>
      </c>
      <c r="H115" s="69" t="s">
        <v>216</v>
      </c>
      <c r="I115" s="128"/>
      <c r="J115" s="128"/>
      <c r="K115" s="128"/>
      <c r="L115" s="128"/>
      <c r="M115" s="128"/>
      <c r="N115" s="128"/>
      <c r="O115" s="128"/>
      <c r="P115" s="128"/>
      <c r="Q115" s="128"/>
      <c r="R115" s="128"/>
      <c r="S115" s="128"/>
      <c r="T115" s="128"/>
      <c r="U115" s="128"/>
      <c r="V115" s="128"/>
      <c r="W115" s="128"/>
      <c r="X115" s="128"/>
      <c r="Y115" s="128"/>
      <c r="Z115" s="128"/>
      <c r="AA115" s="128"/>
      <c r="AB115" s="128"/>
      <c r="AC115" s="128"/>
      <c r="AD115" s="128">
        <v>12</v>
      </c>
      <c r="AE115" s="128"/>
      <c r="AF115" s="128"/>
      <c r="AG115" s="128"/>
      <c r="AH115" s="128"/>
      <c r="AI115" s="128"/>
      <c r="AJ115" s="128"/>
      <c r="AK115" s="128"/>
      <c r="AL115" s="128"/>
      <c r="AM115" s="128">
        <v>12</v>
      </c>
      <c r="AN115" s="128">
        <v>12</v>
      </c>
      <c r="AO115" s="128">
        <v>0</v>
      </c>
      <c r="AP115" s="128">
        <v>0</v>
      </c>
      <c r="AQ115" s="128"/>
      <c r="AR115" s="128"/>
      <c r="AS115" s="128"/>
      <c r="AT115" s="128"/>
      <c r="AU115" s="128">
        <v>48</v>
      </c>
      <c r="AV115" s="128"/>
      <c r="AW115" s="128"/>
      <c r="AX115" s="128"/>
      <c r="AY115" s="128"/>
      <c r="AZ115" s="128"/>
      <c r="BA115" s="128"/>
      <c r="BB115" s="128"/>
      <c r="BC115" s="128"/>
      <c r="BD115" s="128">
        <v>48</v>
      </c>
      <c r="BE115" s="128">
        <v>48</v>
      </c>
      <c r="BF115" s="128">
        <v>0</v>
      </c>
      <c r="BG115" s="128">
        <v>0</v>
      </c>
      <c r="BH115" s="128"/>
      <c r="BI115" s="128"/>
      <c r="BJ115" s="128"/>
      <c r="BK115" s="128"/>
      <c r="BL115" s="128">
        <v>48</v>
      </c>
      <c r="BM115" s="128"/>
      <c r="BN115" s="128"/>
      <c r="BO115" s="128"/>
      <c r="BP115" s="128"/>
      <c r="BQ115" s="128"/>
      <c r="BR115" s="128"/>
      <c r="BS115" s="128"/>
      <c r="BT115" s="128"/>
      <c r="BU115" s="128">
        <v>48</v>
      </c>
      <c r="BV115" s="128">
        <v>48</v>
      </c>
      <c r="BW115" s="128">
        <v>0</v>
      </c>
      <c r="BX115" s="235">
        <v>0</v>
      </c>
      <c r="BY115" s="197" t="s">
        <v>228</v>
      </c>
      <c r="BZ115" s="20"/>
      <c r="CA115" s="141">
        <v>3000</v>
      </c>
      <c r="CB115" s="141">
        <v>12000</v>
      </c>
      <c r="CC115" s="241">
        <v>12000</v>
      </c>
      <c r="CD115" s="6"/>
    </row>
    <row r="116" spans="1:86" s="17" customFormat="1" ht="14.25" customHeight="1">
      <c r="A116" s="6"/>
      <c r="B116" s="27" t="s">
        <v>9</v>
      </c>
      <c r="C116" s="15" t="s">
        <v>225</v>
      </c>
      <c r="D116" s="258" t="s">
        <v>133</v>
      </c>
      <c r="E116" s="259"/>
      <c r="F116" s="259"/>
      <c r="G116" s="259"/>
      <c r="H116" s="260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>
        <f>AD115</f>
        <v>12</v>
      </c>
      <c r="AE116" s="23"/>
      <c r="AF116" s="23"/>
      <c r="AG116" s="23"/>
      <c r="AH116" s="23"/>
      <c r="AI116" s="23"/>
      <c r="AJ116" s="23"/>
      <c r="AK116" s="23"/>
      <c r="AL116" s="23"/>
      <c r="AM116" s="23">
        <f>AM115</f>
        <v>12</v>
      </c>
      <c r="AN116" s="23">
        <f>AN115</f>
        <v>12</v>
      </c>
      <c r="AO116" s="23">
        <f>AO115</f>
        <v>0</v>
      </c>
      <c r="AP116" s="23">
        <f>AP115</f>
        <v>0</v>
      </c>
      <c r="AQ116" s="23"/>
      <c r="AR116" s="23"/>
      <c r="AS116" s="23"/>
      <c r="AT116" s="23"/>
      <c r="AU116" s="23">
        <f>AU115</f>
        <v>48</v>
      </c>
      <c r="AV116" s="23"/>
      <c r="AW116" s="23"/>
      <c r="AX116" s="23"/>
      <c r="AY116" s="23"/>
      <c r="AZ116" s="23"/>
      <c r="BA116" s="23"/>
      <c r="BB116" s="23"/>
      <c r="BC116" s="23"/>
      <c r="BD116" s="23">
        <f>BD115</f>
        <v>48</v>
      </c>
      <c r="BE116" s="23">
        <f>BE115</f>
        <v>48</v>
      </c>
      <c r="BF116" s="23">
        <f>BF115</f>
        <v>0</v>
      </c>
      <c r="BG116" s="23">
        <f>BG115</f>
        <v>0</v>
      </c>
      <c r="BH116" s="23"/>
      <c r="BI116" s="23"/>
      <c r="BJ116" s="23"/>
      <c r="BK116" s="23"/>
      <c r="BL116" s="23">
        <f>BL115</f>
        <v>48</v>
      </c>
      <c r="BM116" s="23"/>
      <c r="BN116" s="23"/>
      <c r="BO116" s="23"/>
      <c r="BP116" s="23"/>
      <c r="BQ116" s="23"/>
      <c r="BR116" s="23"/>
      <c r="BS116" s="23"/>
      <c r="BT116" s="23"/>
      <c r="BU116" s="23">
        <f>BU115</f>
        <v>48</v>
      </c>
      <c r="BV116" s="23">
        <f>BV115</f>
        <v>48</v>
      </c>
      <c r="BW116" s="23">
        <f>BW115</f>
        <v>0</v>
      </c>
      <c r="BX116" s="23">
        <f>BX115</f>
        <v>0</v>
      </c>
      <c r="BY116" s="38"/>
      <c r="BZ116" s="23"/>
      <c r="CA116" s="23"/>
      <c r="CB116" s="23"/>
      <c r="CC116" s="28"/>
      <c r="CD116" s="6"/>
    </row>
    <row r="117" spans="1:86" ht="12.75">
      <c r="B117" s="27" t="s">
        <v>9</v>
      </c>
      <c r="C117" s="320" t="s">
        <v>10</v>
      </c>
      <c r="D117" s="320"/>
      <c r="E117" s="320"/>
      <c r="F117" s="320"/>
      <c r="G117" s="320"/>
      <c r="H117" s="320"/>
      <c r="I117" s="24">
        <f>I20+I27+I32+I38+I47+I53+I60+I69+I77+I81+I86+I89+I96+I99+I102+I109+I113+I116</f>
        <v>3990.8</v>
      </c>
      <c r="J117" s="24"/>
      <c r="K117" s="24"/>
      <c r="L117" s="24"/>
      <c r="M117" s="24">
        <f>M20+M27+M32+M38+M47+M53+M60+M69+M77+M81+M86+M89+M96+M99+M102+M109+M113+M116</f>
        <v>1931.3999999999999</v>
      </c>
      <c r="N117" s="24">
        <f>N20+N27+N32+N38+N47+N53+N60+N69+N77+N81+N86+N89+N96+N99+N102+N109+N113+N116</f>
        <v>749.1</v>
      </c>
      <c r="O117" s="24">
        <f>O20+O27+O32+O38+O47+O53+O60+O69+O77+O81+O86+O89+O96+O99+O102+O109+O113+O116</f>
        <v>1223.7</v>
      </c>
      <c r="P117" s="24"/>
      <c r="Q117" s="24"/>
      <c r="R117" s="24"/>
      <c r="S117" s="24"/>
      <c r="T117" s="24"/>
      <c r="U117" s="24"/>
      <c r="V117" s="24">
        <f>V20+V27+V32+V38+V47+V53+V60+V69+V77+V81+V86+V89+V96+V99+V102+V109+V113+V116</f>
        <v>3904.1999999999994</v>
      </c>
      <c r="W117" s="24">
        <f>W20+W27+W32+W38+W47+W53+W60+W69+W77+W81+W86+W89+W96+W99+W102+W109+W113+W116</f>
        <v>3904.1999999999994</v>
      </c>
      <c r="X117" s="24">
        <f>X20+X27+X32+X38+X47+X53+X60+X69+X77+X81+X86+X89+X96+X99+X102+X109+X113+X116</f>
        <v>204</v>
      </c>
      <c r="Y117" s="24">
        <f>Y20+Y27+Y32+Y38+Y47+Y53+Y60+Y69+Y77+Y81+Y86+Y89+Y96+Y99+Y102+Y109+Y113+Y116</f>
        <v>0</v>
      </c>
      <c r="Z117" s="24">
        <f>Z20+Z27+Z32+Z38+Z47+Z53+Z60+Z69+Z77+Z81+Z86+Z89+Z96+Z99+Z102+Z109+Z113+Z116</f>
        <v>4201</v>
      </c>
      <c r="AA117" s="24"/>
      <c r="AB117" s="24"/>
      <c r="AC117" s="24"/>
      <c r="AD117" s="24">
        <f>AD20+AD27+AD32+AD38+AD47+AD53+AD60+AD69+AD77+AD81+AD86+AD89+AD96+AD99+AD102+AD109+AD113+AD116</f>
        <v>2818.7000000000003</v>
      </c>
      <c r="AE117" s="24">
        <f>AE20+AE27+AE32+AE38+AE47+AE53+AE60+AE69+AE77+AE81+AE86+AE89+AE96+AE99+AE102+AE109+AE113+AE116</f>
        <v>761.8</v>
      </c>
      <c r="AF117" s="24">
        <f>AF20+AF27+AF32+AF38+AF47+AF53+AF60+AF69+AF77+AF81+AF86+AF89+AF96+AF99+AF102+AF109+AF113+AF116</f>
        <v>781</v>
      </c>
      <c r="AG117" s="24"/>
      <c r="AH117" s="24"/>
      <c r="AI117" s="24"/>
      <c r="AJ117" s="24"/>
      <c r="AK117" s="24"/>
      <c r="AL117" s="24"/>
      <c r="AM117" s="24">
        <f>AM20+AM27+AM32+AM38+AM47+AM53+AM60+AM69+AM77+AM81+AM86+AM89+AM96+AM99+AM102+AM109+AM113+AM116</f>
        <v>4361.5000000000009</v>
      </c>
      <c r="AN117" s="24">
        <f>AN20+AN27+AN32+AN38+AN47+AN53+AN60+AN69+AN77+AN81+AN86+AN89+AN96+AN99+AN102+AN109+AN113+AN116</f>
        <v>4361.5000000000009</v>
      </c>
      <c r="AO117" s="24">
        <f>AO20+AO27+AO32+AO38+AO47+AO53+AO60+AO69+AO77+AO81+AO86+AO89+AO96+AO99+AO102+AO109+AO113+AO116</f>
        <v>211.2</v>
      </c>
      <c r="AP117" s="24">
        <f>AP20+AP27+AP32+AP38+AP47+AP53+AP60+AP69+AP77+AP81+AP86+AP89+AP96+AP99+AP102+AP109+AP113+AP116</f>
        <v>0</v>
      </c>
      <c r="AQ117" s="24">
        <f>AQ20+AQ27+AQ32+AQ38+AQ47+AQ53+AQ60+AQ69+AQ77+AQ81+AQ86+AQ89+AQ96+AQ99+AQ102+AQ109+AQ113+AQ116</f>
        <v>4232</v>
      </c>
      <c r="AR117" s="24"/>
      <c r="AS117" s="24"/>
      <c r="AT117" s="24"/>
      <c r="AU117" s="24">
        <f>AU20+AU27+AU32+AU38+AU47+AU53+AU60+AU69+AU77+AU81+AU86+AU89+AU96+AU99+AU102+AU109+AU113+AU116</f>
        <v>3027.9</v>
      </c>
      <c r="AV117" s="24">
        <f>AV20+AV27+AV32+AV38+AV47+AV53+AV60+AV69+AV77+AV81+AV86+AV89+AV96+AV99+AV102+AV109+AV113+AV116</f>
        <v>766.40000000000009</v>
      </c>
      <c r="AW117" s="24">
        <f>AW20+AW27+AW32+AW38+AW47+AW53+AW60+AW69+AW77+AW81+AW86+AW89+AW96+AW99+AW102+AW109+AW113+AW116</f>
        <v>781</v>
      </c>
      <c r="AX117" s="24"/>
      <c r="AY117" s="24"/>
      <c r="AZ117" s="24"/>
      <c r="BA117" s="24"/>
      <c r="BB117" s="24"/>
      <c r="BC117" s="24"/>
      <c r="BD117" s="24">
        <f>BD20+BD27+BD32+BD38+BD47+BD53+BD60+BD69+BD77+BD81+BD86+BD89+BD96+BD99+BD102+BD109+BD113+BD116</f>
        <v>4326.7000000000007</v>
      </c>
      <c r="BE117" s="24">
        <f>BE20+BE27+BE32+BE38+BE47+BE53+BE60+BE69+BE77+BE81+BE86+BE89+BE96+BE99+BE102+BE109+BE113+BE116</f>
        <v>4326.7000000000007</v>
      </c>
      <c r="BF117" s="24">
        <f>BF20+BF27+BF32+BF38+BF47+BF53+BF60+BF69+BF77+BF81+BF86+BF89+BF96+BF99+BF102+BF109+BF113+BF116</f>
        <v>227</v>
      </c>
      <c r="BG117" s="24">
        <f>BG20+BG27+BG32+BG38+BG47+BG53+BG60+BG69+BG77+BG81+BG86+BG89+BG96+BG99+BG102+BG109+BG113+BG116</f>
        <v>0</v>
      </c>
      <c r="BH117" s="24">
        <f>BH20+BH27+BH32+BH38+BH47+BH53+BH60+BH69+BH77+BH81+BH86+BH89+BH96+BH99+BH102+BH109+BH113+BH116</f>
        <v>4232</v>
      </c>
      <c r="BI117" s="24"/>
      <c r="BJ117" s="24"/>
      <c r="BK117" s="24"/>
      <c r="BL117" s="24">
        <f>BL20+BL27+BL32+BL38+BL47+BL53+BL60+BL69+BL77+BL81+BL86+BL89+BL96+BL99+BL102+BL109+BL113+BL116</f>
        <v>3027.9</v>
      </c>
      <c r="BM117" s="24">
        <f>BM20+BM27+BM32+BM38+BM47+BM53+BM60+BM69+BM77+BM81+BM86+BM89+BM96+BM99+BM102+BM109+BM113+BM116</f>
        <v>766.40000000000009</v>
      </c>
      <c r="BN117" s="24">
        <f>BN20+BN27+BN32+BN38+BN47+BN53+BN60+BN69+BN77+BN81+BN86+BN89+BN96+BN99+BN102+BN109+BN113+BN116</f>
        <v>781</v>
      </c>
      <c r="BO117" s="24"/>
      <c r="BP117" s="24"/>
      <c r="BQ117" s="24"/>
      <c r="BR117" s="24"/>
      <c r="BS117" s="24"/>
      <c r="BT117" s="24"/>
      <c r="BU117" s="24">
        <f>BU20+BU27+BU32+BU38+BU47+BU53+BU60+BU69+BU77+BU81+BU86+BU89+BU96+BU99+BU102+BU109+BU113+BU116</f>
        <v>4575.3</v>
      </c>
      <c r="BV117" s="24">
        <f>BV20+BV27+BV32+BV38+BV47+BV53+BV60+BV69+BV77+BV81+BV86+BV89+BV96+BV99+BV102+BV109+BV113+BV116</f>
        <v>4575.3</v>
      </c>
      <c r="BW117" s="24">
        <f>BW20+BW27+BW32+BW38+BW47+BW53+BW60+BW69+BW77+BW81+BW86+BW89+BW96+BW99+BW102+BW109+BW113+BW116</f>
        <v>227</v>
      </c>
      <c r="BX117" s="24">
        <f>BX20+BX27+BX32+BX38+BX47+BX53+BX60+BX69+BX77+BX81+BX86+BX89+BX96+BX99+BX102+BX109+BX113+BX116</f>
        <v>0</v>
      </c>
      <c r="BY117" s="37"/>
      <c r="BZ117" s="24"/>
      <c r="CA117" s="24"/>
      <c r="CB117" s="24"/>
      <c r="CC117" s="29"/>
    </row>
    <row r="118" spans="1:86" ht="15.75" customHeight="1">
      <c r="B118" s="87" t="s">
        <v>44</v>
      </c>
      <c r="C118" s="377" t="s">
        <v>131</v>
      </c>
      <c r="D118" s="378"/>
      <c r="E118" s="378"/>
      <c r="F118" s="378"/>
      <c r="G118" s="378"/>
      <c r="H118" s="378"/>
      <c r="I118" s="378"/>
      <c r="J118" s="378"/>
      <c r="K118" s="378"/>
      <c r="L118" s="378"/>
      <c r="M118" s="378"/>
      <c r="N118" s="378"/>
      <c r="O118" s="378"/>
      <c r="P118" s="378"/>
      <c r="Q118" s="378"/>
      <c r="R118" s="378"/>
      <c r="S118" s="378"/>
      <c r="T118" s="378"/>
      <c r="U118" s="378"/>
      <c r="V118" s="378"/>
      <c r="W118" s="378"/>
      <c r="X118" s="378"/>
      <c r="Y118" s="378"/>
      <c r="Z118" s="378"/>
      <c r="AA118" s="378"/>
      <c r="AB118" s="378"/>
      <c r="AC118" s="378"/>
      <c r="AD118" s="378"/>
      <c r="AE118" s="378"/>
      <c r="AF118" s="378"/>
      <c r="AG118" s="378"/>
      <c r="AH118" s="378"/>
      <c r="AI118" s="378"/>
      <c r="AJ118" s="378"/>
      <c r="AK118" s="378"/>
      <c r="AL118" s="378"/>
      <c r="AM118" s="378"/>
      <c r="AN118" s="378"/>
      <c r="AO118" s="378"/>
      <c r="AP118" s="378"/>
      <c r="AQ118" s="378"/>
      <c r="AR118" s="378"/>
      <c r="AS118" s="378"/>
      <c r="AT118" s="378"/>
      <c r="AU118" s="378"/>
      <c r="AV118" s="378"/>
      <c r="AW118" s="378"/>
      <c r="AX118" s="378"/>
      <c r="AY118" s="378"/>
      <c r="AZ118" s="378"/>
      <c r="BA118" s="378"/>
      <c r="BB118" s="378"/>
      <c r="BC118" s="378"/>
      <c r="BD118" s="378"/>
      <c r="BE118" s="378"/>
      <c r="BF118" s="378"/>
      <c r="BG118" s="378"/>
      <c r="BH118" s="378"/>
      <c r="BI118" s="378"/>
      <c r="BJ118" s="378"/>
      <c r="BK118" s="378"/>
      <c r="BL118" s="378"/>
      <c r="BM118" s="378"/>
      <c r="BN118" s="378"/>
      <c r="BO118" s="378"/>
      <c r="BP118" s="378"/>
      <c r="BQ118" s="378"/>
      <c r="BR118" s="378"/>
      <c r="BS118" s="378"/>
      <c r="BT118" s="378"/>
      <c r="BU118" s="378"/>
      <c r="BV118" s="378"/>
      <c r="BW118" s="378"/>
      <c r="BX118" s="378"/>
      <c r="BY118" s="378"/>
      <c r="BZ118" s="378"/>
      <c r="CA118" s="378"/>
      <c r="CB118" s="378"/>
      <c r="CC118" s="379"/>
    </row>
    <row r="119" spans="1:86" ht="12.75">
      <c r="B119" s="74" t="s">
        <v>44</v>
      </c>
      <c r="C119" s="15" t="s">
        <v>9</v>
      </c>
      <c r="D119" s="261" t="s">
        <v>231</v>
      </c>
      <c r="E119" s="262"/>
      <c r="F119" s="262"/>
      <c r="G119" s="262"/>
      <c r="H119" s="262"/>
      <c r="I119" s="262"/>
      <c r="J119" s="262"/>
      <c r="K119" s="262"/>
      <c r="L119" s="262"/>
      <c r="M119" s="262"/>
      <c r="N119" s="262"/>
      <c r="O119" s="262"/>
      <c r="P119" s="262"/>
      <c r="Q119" s="262"/>
      <c r="R119" s="262"/>
      <c r="S119" s="262"/>
      <c r="T119" s="262"/>
      <c r="U119" s="262"/>
      <c r="V119" s="262"/>
      <c r="W119" s="262"/>
      <c r="X119" s="262"/>
      <c r="Y119" s="262"/>
      <c r="Z119" s="262"/>
      <c r="AA119" s="262"/>
      <c r="AB119" s="262"/>
      <c r="AC119" s="262"/>
      <c r="AD119" s="262"/>
      <c r="AE119" s="262"/>
      <c r="AF119" s="262"/>
      <c r="AG119" s="262"/>
      <c r="AH119" s="262"/>
      <c r="AI119" s="262"/>
      <c r="AJ119" s="262"/>
      <c r="AK119" s="262"/>
      <c r="AL119" s="262"/>
      <c r="AM119" s="262"/>
      <c r="AN119" s="262"/>
      <c r="AO119" s="262"/>
      <c r="AP119" s="262"/>
      <c r="AQ119" s="262"/>
      <c r="AR119" s="262"/>
      <c r="AS119" s="262"/>
      <c r="AT119" s="262"/>
      <c r="AU119" s="262"/>
      <c r="AV119" s="262"/>
      <c r="AW119" s="262"/>
      <c r="AX119" s="262"/>
      <c r="AY119" s="262"/>
      <c r="AZ119" s="262"/>
      <c r="BA119" s="262"/>
      <c r="BB119" s="262"/>
      <c r="BC119" s="262"/>
      <c r="BD119" s="262"/>
      <c r="BE119" s="262"/>
      <c r="BF119" s="262"/>
      <c r="BG119" s="262"/>
      <c r="BH119" s="262"/>
      <c r="BI119" s="262"/>
      <c r="BJ119" s="262"/>
      <c r="BK119" s="262"/>
      <c r="BL119" s="262"/>
      <c r="BM119" s="262"/>
      <c r="BN119" s="262"/>
      <c r="BO119" s="262"/>
      <c r="BP119" s="262"/>
      <c r="BQ119" s="262"/>
      <c r="BR119" s="262"/>
      <c r="BS119" s="262"/>
      <c r="BT119" s="262"/>
      <c r="BU119" s="262"/>
      <c r="BV119" s="262"/>
      <c r="BW119" s="262"/>
      <c r="BX119" s="375"/>
      <c r="BY119" s="38"/>
      <c r="BZ119" s="132"/>
      <c r="CA119" s="132"/>
      <c r="CB119" s="132"/>
      <c r="CC119" s="133"/>
    </row>
    <row r="120" spans="1:86" ht="88.5" customHeight="1">
      <c r="B120" s="74" t="s">
        <v>44</v>
      </c>
      <c r="C120" s="15" t="s">
        <v>9</v>
      </c>
      <c r="D120" s="68" t="s">
        <v>9</v>
      </c>
      <c r="E120" s="42" t="s">
        <v>139</v>
      </c>
      <c r="F120" s="160" t="s">
        <v>67</v>
      </c>
      <c r="G120" s="43" t="s">
        <v>19</v>
      </c>
      <c r="H120" s="69" t="s">
        <v>218</v>
      </c>
      <c r="I120" s="131"/>
      <c r="J120" s="131"/>
      <c r="K120" s="131"/>
      <c r="L120" s="131"/>
      <c r="M120" s="131">
        <v>10.1</v>
      </c>
      <c r="N120" s="131"/>
      <c r="O120" s="131"/>
      <c r="P120" s="131"/>
      <c r="Q120" s="131"/>
      <c r="R120" s="131"/>
      <c r="S120" s="131"/>
      <c r="T120" s="131"/>
      <c r="U120" s="131"/>
      <c r="V120" s="131">
        <f>10.1</f>
        <v>10.1</v>
      </c>
      <c r="W120" s="131">
        <v>10.1</v>
      </c>
      <c r="X120" s="131">
        <v>0</v>
      </c>
      <c r="Y120" s="131">
        <v>0</v>
      </c>
      <c r="Z120" s="131"/>
      <c r="AA120" s="131"/>
      <c r="AB120" s="131"/>
      <c r="AC120" s="131"/>
      <c r="AD120" s="131">
        <v>12</v>
      </c>
      <c r="AE120" s="131"/>
      <c r="AF120" s="131"/>
      <c r="AG120" s="131"/>
      <c r="AH120" s="131"/>
      <c r="AI120" s="131"/>
      <c r="AJ120" s="131"/>
      <c r="AK120" s="131"/>
      <c r="AL120" s="131"/>
      <c r="AM120" s="131">
        <f>AD120</f>
        <v>12</v>
      </c>
      <c r="AN120" s="131">
        <f>AD120</f>
        <v>12</v>
      </c>
      <c r="AO120" s="131">
        <v>0</v>
      </c>
      <c r="AP120" s="131">
        <v>0</v>
      </c>
      <c r="AQ120" s="131"/>
      <c r="AR120" s="131"/>
      <c r="AS120" s="131"/>
      <c r="AT120" s="131"/>
      <c r="AU120" s="131">
        <v>10.1</v>
      </c>
      <c r="AV120" s="131"/>
      <c r="AW120" s="131"/>
      <c r="AX120" s="131"/>
      <c r="AY120" s="131"/>
      <c r="AZ120" s="131"/>
      <c r="BA120" s="131"/>
      <c r="BB120" s="131"/>
      <c r="BC120" s="131"/>
      <c r="BD120" s="131">
        <f>10.1</f>
        <v>10.1</v>
      </c>
      <c r="BE120" s="131">
        <v>10.1</v>
      </c>
      <c r="BF120" s="131">
        <v>0</v>
      </c>
      <c r="BG120" s="131">
        <v>0</v>
      </c>
      <c r="BH120" s="131"/>
      <c r="BI120" s="131"/>
      <c r="BJ120" s="131"/>
      <c r="BK120" s="131"/>
      <c r="BL120" s="131">
        <v>10.1</v>
      </c>
      <c r="BM120" s="131"/>
      <c r="BN120" s="131"/>
      <c r="BO120" s="131"/>
      <c r="BP120" s="131"/>
      <c r="BQ120" s="131"/>
      <c r="BR120" s="131"/>
      <c r="BS120" s="131"/>
      <c r="BT120" s="131"/>
      <c r="BU120" s="131">
        <v>10.1</v>
      </c>
      <c r="BV120" s="131">
        <v>10.1</v>
      </c>
      <c r="BW120" s="131">
        <v>0</v>
      </c>
      <c r="BX120" s="191">
        <v>0</v>
      </c>
      <c r="BY120" s="234" t="s">
        <v>210</v>
      </c>
      <c r="BZ120" s="232">
        <v>33</v>
      </c>
      <c r="CA120" s="232">
        <v>40</v>
      </c>
      <c r="CB120" s="232">
        <v>50</v>
      </c>
      <c r="CC120" s="233">
        <v>60</v>
      </c>
      <c r="CD120" s="107"/>
      <c r="CE120" s="107"/>
      <c r="CF120" s="107"/>
      <c r="CG120" s="107"/>
    </row>
    <row r="121" spans="1:86" ht="15.75" customHeight="1">
      <c r="B121" s="90" t="s">
        <v>44</v>
      </c>
      <c r="C121" s="91" t="s">
        <v>9</v>
      </c>
      <c r="D121" s="347" t="s">
        <v>133</v>
      </c>
      <c r="E121" s="348"/>
      <c r="F121" s="348"/>
      <c r="G121" s="348"/>
      <c r="H121" s="349"/>
      <c r="I121" s="88"/>
      <c r="J121" s="88"/>
      <c r="K121" s="88"/>
      <c r="L121" s="88"/>
      <c r="M121" s="88">
        <f>SUM(M120)</f>
        <v>10.1</v>
      </c>
      <c r="N121" s="88"/>
      <c r="O121" s="88"/>
      <c r="P121" s="88"/>
      <c r="Q121" s="88"/>
      <c r="R121" s="88"/>
      <c r="S121" s="88"/>
      <c r="T121" s="88"/>
      <c r="U121" s="88"/>
      <c r="V121" s="88">
        <f>SUM(V120)</f>
        <v>10.1</v>
      </c>
      <c r="W121" s="88">
        <f>SUM(W120)</f>
        <v>10.1</v>
      </c>
      <c r="X121" s="88">
        <f>SUM(X120)</f>
        <v>0</v>
      </c>
      <c r="Y121" s="88">
        <f>SUM(Y120)</f>
        <v>0</v>
      </c>
      <c r="Z121" s="88"/>
      <c r="AA121" s="88"/>
      <c r="AB121" s="88"/>
      <c r="AC121" s="88"/>
      <c r="AD121" s="88">
        <f>SUM(AD120)</f>
        <v>12</v>
      </c>
      <c r="AE121" s="88"/>
      <c r="AF121" s="88"/>
      <c r="AG121" s="88"/>
      <c r="AH121" s="88"/>
      <c r="AI121" s="88"/>
      <c r="AJ121" s="88"/>
      <c r="AK121" s="88"/>
      <c r="AL121" s="88"/>
      <c r="AM121" s="88">
        <f>SUM(AM120)</f>
        <v>12</v>
      </c>
      <c r="AN121" s="88">
        <f>SUM(AN120)</f>
        <v>12</v>
      </c>
      <c r="AO121" s="88">
        <f>SUM(AO120)</f>
        <v>0</v>
      </c>
      <c r="AP121" s="88">
        <f>SUM(AP120)</f>
        <v>0</v>
      </c>
      <c r="AQ121" s="88"/>
      <c r="AR121" s="88"/>
      <c r="AS121" s="88"/>
      <c r="AT121" s="88"/>
      <c r="AU121" s="88">
        <f>SUM(AU120)</f>
        <v>10.1</v>
      </c>
      <c r="AV121" s="88"/>
      <c r="AW121" s="88"/>
      <c r="AX121" s="88"/>
      <c r="AY121" s="88"/>
      <c r="AZ121" s="88"/>
      <c r="BA121" s="88"/>
      <c r="BB121" s="88"/>
      <c r="BC121" s="88"/>
      <c r="BD121" s="88">
        <f>SUM(BD120)</f>
        <v>10.1</v>
      </c>
      <c r="BE121" s="88">
        <f>SUM(BE120)</f>
        <v>10.1</v>
      </c>
      <c r="BF121" s="88">
        <f>SUM(BF120)</f>
        <v>0</v>
      </c>
      <c r="BG121" s="88">
        <f>SUM(BG120)</f>
        <v>0</v>
      </c>
      <c r="BH121" s="88"/>
      <c r="BI121" s="88"/>
      <c r="BJ121" s="88"/>
      <c r="BK121" s="88"/>
      <c r="BL121" s="88">
        <f>SUM(BL120)</f>
        <v>10.1</v>
      </c>
      <c r="BM121" s="88"/>
      <c r="BN121" s="88"/>
      <c r="BO121" s="88"/>
      <c r="BP121" s="88"/>
      <c r="BQ121" s="88"/>
      <c r="BR121" s="88"/>
      <c r="BS121" s="88"/>
      <c r="BT121" s="88"/>
      <c r="BU121" s="88">
        <f>SUM(BU120)</f>
        <v>10.1</v>
      </c>
      <c r="BV121" s="88">
        <f>SUM(BV120)</f>
        <v>10.1</v>
      </c>
      <c r="BW121" s="88">
        <f>SUM(BW120)</f>
        <v>0</v>
      </c>
      <c r="BX121" s="108">
        <f>SUM(BX120)</f>
        <v>0</v>
      </c>
      <c r="BY121" s="192"/>
      <c r="BZ121" s="134"/>
      <c r="CA121" s="134"/>
      <c r="CB121" s="134"/>
      <c r="CC121" s="162"/>
      <c r="CD121" s="109"/>
      <c r="CE121" s="109"/>
      <c r="CF121" s="109"/>
      <c r="CG121" s="109"/>
    </row>
    <row r="122" spans="1:86" s="17" customFormat="1" ht="15.75" customHeight="1">
      <c r="A122" s="6"/>
      <c r="B122" s="92" t="s">
        <v>44</v>
      </c>
      <c r="C122" s="93" t="s">
        <v>44</v>
      </c>
      <c r="D122" s="337" t="s">
        <v>134</v>
      </c>
      <c r="E122" s="344"/>
      <c r="F122" s="344"/>
      <c r="G122" s="344"/>
      <c r="H122" s="344"/>
      <c r="I122" s="344"/>
      <c r="J122" s="344"/>
      <c r="K122" s="344"/>
      <c r="L122" s="344"/>
      <c r="M122" s="344"/>
      <c r="N122" s="344"/>
      <c r="O122" s="344"/>
      <c r="P122" s="344"/>
      <c r="Q122" s="344"/>
      <c r="R122" s="344"/>
      <c r="S122" s="344"/>
      <c r="T122" s="344"/>
      <c r="U122" s="344"/>
      <c r="V122" s="344"/>
      <c r="W122" s="344"/>
      <c r="X122" s="344"/>
      <c r="Y122" s="344"/>
      <c r="Z122" s="344"/>
      <c r="AA122" s="344"/>
      <c r="AB122" s="344"/>
      <c r="AC122" s="344"/>
      <c r="AD122" s="344"/>
      <c r="AE122" s="344"/>
      <c r="AF122" s="344"/>
      <c r="AG122" s="344"/>
      <c r="AH122" s="344"/>
      <c r="AI122" s="344"/>
      <c r="AJ122" s="344"/>
      <c r="AK122" s="344"/>
      <c r="AL122" s="344"/>
      <c r="AM122" s="344"/>
      <c r="AN122" s="344"/>
      <c r="AO122" s="344"/>
      <c r="AP122" s="344"/>
      <c r="AQ122" s="344"/>
      <c r="AR122" s="344"/>
      <c r="AS122" s="344"/>
      <c r="AT122" s="344"/>
      <c r="AU122" s="344"/>
      <c r="AV122" s="344"/>
      <c r="AW122" s="344"/>
      <c r="AX122" s="344"/>
      <c r="AY122" s="344"/>
      <c r="AZ122" s="344"/>
      <c r="BA122" s="344"/>
      <c r="BB122" s="344"/>
      <c r="BC122" s="344"/>
      <c r="BD122" s="344"/>
      <c r="BE122" s="344"/>
      <c r="BF122" s="344"/>
      <c r="BG122" s="344"/>
      <c r="BH122" s="344"/>
      <c r="BI122" s="344"/>
      <c r="BJ122" s="344"/>
      <c r="BK122" s="344"/>
      <c r="BL122" s="344"/>
      <c r="BM122" s="344"/>
      <c r="BN122" s="344"/>
      <c r="BO122" s="344"/>
      <c r="BP122" s="344"/>
      <c r="BQ122" s="344"/>
      <c r="BR122" s="344"/>
      <c r="BS122" s="344"/>
      <c r="BT122" s="344"/>
      <c r="BU122" s="344"/>
      <c r="BV122" s="344"/>
      <c r="BW122" s="344"/>
      <c r="BX122" s="344"/>
      <c r="BY122" s="345"/>
      <c r="BZ122" s="345"/>
      <c r="CA122" s="345"/>
      <c r="CB122" s="363"/>
      <c r="CC122" s="163"/>
      <c r="CD122" s="109"/>
      <c r="CE122" s="109"/>
      <c r="CF122" s="109"/>
      <c r="CG122" s="109"/>
      <c r="CH122" s="6"/>
    </row>
    <row r="123" spans="1:86" ht="62.25" customHeight="1">
      <c r="B123" s="74" t="s">
        <v>44</v>
      </c>
      <c r="C123" s="15" t="s">
        <v>44</v>
      </c>
      <c r="D123" s="68" t="s">
        <v>9</v>
      </c>
      <c r="E123" s="100" t="s">
        <v>141</v>
      </c>
      <c r="F123" s="164" t="s">
        <v>67</v>
      </c>
      <c r="G123" s="43" t="s">
        <v>19</v>
      </c>
      <c r="H123" s="69" t="s">
        <v>218</v>
      </c>
      <c r="I123" s="131"/>
      <c r="J123" s="131"/>
      <c r="K123" s="131"/>
      <c r="L123" s="131"/>
      <c r="M123" s="131">
        <v>5.8</v>
      </c>
      <c r="N123" s="131"/>
      <c r="O123" s="131"/>
      <c r="P123" s="131">
        <v>8.6</v>
      </c>
      <c r="Q123" s="131"/>
      <c r="R123" s="131"/>
      <c r="S123" s="131"/>
      <c r="T123" s="131"/>
      <c r="U123" s="131"/>
      <c r="V123" s="131">
        <f>M123+P123</f>
        <v>14.399999999999999</v>
      </c>
      <c r="W123" s="131">
        <f>V123</f>
        <v>14.399999999999999</v>
      </c>
      <c r="X123" s="131">
        <v>0</v>
      </c>
      <c r="Y123" s="131">
        <v>0</v>
      </c>
      <c r="Z123" s="131"/>
      <c r="AA123" s="131"/>
      <c r="AB123" s="131"/>
      <c r="AC123" s="131"/>
      <c r="AD123" s="131">
        <v>5.8</v>
      </c>
      <c r="AE123" s="131"/>
      <c r="AF123" s="131"/>
      <c r="AG123" s="131">
        <v>8.6</v>
      </c>
      <c r="AH123" s="131"/>
      <c r="AI123" s="131"/>
      <c r="AJ123" s="131"/>
      <c r="AK123" s="131"/>
      <c r="AL123" s="131"/>
      <c r="AM123" s="131">
        <f>AD123+AG123</f>
        <v>14.399999999999999</v>
      </c>
      <c r="AN123" s="131">
        <f>AM123</f>
        <v>14.399999999999999</v>
      </c>
      <c r="AO123" s="131">
        <v>0</v>
      </c>
      <c r="AP123" s="131">
        <v>0</v>
      </c>
      <c r="AQ123" s="131"/>
      <c r="AR123" s="131"/>
      <c r="AS123" s="131"/>
      <c r="AT123" s="131"/>
      <c r="AU123" s="131">
        <v>5.8</v>
      </c>
      <c r="AV123" s="131"/>
      <c r="AW123" s="131"/>
      <c r="AX123" s="131">
        <v>8.6</v>
      </c>
      <c r="AY123" s="131"/>
      <c r="AZ123" s="131"/>
      <c r="BA123" s="131"/>
      <c r="BB123" s="131"/>
      <c r="BC123" s="131"/>
      <c r="BD123" s="131">
        <f>AU123+AX123</f>
        <v>14.399999999999999</v>
      </c>
      <c r="BE123" s="131">
        <f>BD123</f>
        <v>14.399999999999999</v>
      </c>
      <c r="BF123" s="131">
        <v>0</v>
      </c>
      <c r="BG123" s="131">
        <v>0</v>
      </c>
      <c r="BH123" s="131"/>
      <c r="BI123" s="131"/>
      <c r="BJ123" s="131"/>
      <c r="BK123" s="131"/>
      <c r="BL123" s="131">
        <v>5.8</v>
      </c>
      <c r="BM123" s="131"/>
      <c r="BN123" s="131"/>
      <c r="BO123" s="131">
        <v>8.6</v>
      </c>
      <c r="BP123" s="131"/>
      <c r="BQ123" s="131"/>
      <c r="BR123" s="131"/>
      <c r="BS123" s="131"/>
      <c r="BT123" s="131"/>
      <c r="BU123" s="131">
        <f>BL123+BO123</f>
        <v>14.399999999999999</v>
      </c>
      <c r="BV123" s="131">
        <f>BU123</f>
        <v>14.399999999999999</v>
      </c>
      <c r="BW123" s="131">
        <v>0</v>
      </c>
      <c r="BX123" s="191">
        <v>0</v>
      </c>
      <c r="BY123" s="193" t="s">
        <v>177</v>
      </c>
      <c r="BZ123" s="126">
        <v>8</v>
      </c>
      <c r="CA123" s="126">
        <v>10</v>
      </c>
      <c r="CB123" s="126">
        <v>10</v>
      </c>
      <c r="CC123" s="161">
        <v>10</v>
      </c>
      <c r="CD123" s="107"/>
      <c r="CE123" s="107"/>
      <c r="CF123" s="107"/>
      <c r="CG123" s="107"/>
    </row>
    <row r="124" spans="1:86" ht="15.75" customHeight="1">
      <c r="B124" s="90" t="s">
        <v>44</v>
      </c>
      <c r="C124" s="91" t="s">
        <v>44</v>
      </c>
      <c r="D124" s="347" t="s">
        <v>133</v>
      </c>
      <c r="E124" s="348"/>
      <c r="F124" s="348"/>
      <c r="G124" s="348"/>
      <c r="H124" s="349"/>
      <c r="I124" s="88"/>
      <c r="J124" s="88"/>
      <c r="K124" s="88"/>
      <c r="L124" s="88"/>
      <c r="M124" s="88">
        <f>SUM(M123)</f>
        <v>5.8</v>
      </c>
      <c r="N124" s="88"/>
      <c r="O124" s="88"/>
      <c r="P124" s="88">
        <f>SUM(P123)</f>
        <v>8.6</v>
      </c>
      <c r="Q124" s="88"/>
      <c r="R124" s="88"/>
      <c r="S124" s="88"/>
      <c r="T124" s="88"/>
      <c r="U124" s="88"/>
      <c r="V124" s="88">
        <f>SUM(V123)</f>
        <v>14.399999999999999</v>
      </c>
      <c r="W124" s="88">
        <f>SUM(W123)</f>
        <v>14.399999999999999</v>
      </c>
      <c r="X124" s="88">
        <f>SUM(X123)</f>
        <v>0</v>
      </c>
      <c r="Y124" s="88">
        <f>SUM(Y123)</f>
        <v>0</v>
      </c>
      <c r="Z124" s="88"/>
      <c r="AA124" s="88"/>
      <c r="AB124" s="88"/>
      <c r="AC124" s="88"/>
      <c r="AD124" s="88">
        <f>SUM(AD123)</f>
        <v>5.8</v>
      </c>
      <c r="AE124" s="88"/>
      <c r="AF124" s="88"/>
      <c r="AG124" s="88">
        <f>SUM(AG123)</f>
        <v>8.6</v>
      </c>
      <c r="AH124" s="88"/>
      <c r="AI124" s="88"/>
      <c r="AJ124" s="88"/>
      <c r="AK124" s="88"/>
      <c r="AL124" s="88"/>
      <c r="AM124" s="88">
        <f>SUM(AM123)</f>
        <v>14.399999999999999</v>
      </c>
      <c r="AN124" s="88">
        <f>SUM(AN123)</f>
        <v>14.399999999999999</v>
      </c>
      <c r="AO124" s="88">
        <f>SUM(AO123)</f>
        <v>0</v>
      </c>
      <c r="AP124" s="88">
        <f>SUM(AP123)</f>
        <v>0</v>
      </c>
      <c r="AQ124" s="88"/>
      <c r="AR124" s="88"/>
      <c r="AS124" s="88"/>
      <c r="AT124" s="88"/>
      <c r="AU124" s="88">
        <f>SUM(AU123)</f>
        <v>5.8</v>
      </c>
      <c r="AV124" s="88"/>
      <c r="AW124" s="88"/>
      <c r="AX124" s="88">
        <f>SUM(AX123)</f>
        <v>8.6</v>
      </c>
      <c r="AY124" s="88"/>
      <c r="AZ124" s="88"/>
      <c r="BA124" s="88"/>
      <c r="BB124" s="88"/>
      <c r="BC124" s="88"/>
      <c r="BD124" s="88">
        <f>SUM(BD123)</f>
        <v>14.399999999999999</v>
      </c>
      <c r="BE124" s="88">
        <v>0</v>
      </c>
      <c r="BF124" s="88">
        <f>SUM(BF123)</f>
        <v>0</v>
      </c>
      <c r="BG124" s="88">
        <f>SUM(BG123)</f>
        <v>0</v>
      </c>
      <c r="BH124" s="88"/>
      <c r="BI124" s="88"/>
      <c r="BJ124" s="88"/>
      <c r="BK124" s="88"/>
      <c r="BL124" s="88">
        <f>SUM(BL123)</f>
        <v>5.8</v>
      </c>
      <c r="BM124" s="88"/>
      <c r="BN124" s="88"/>
      <c r="BO124" s="88">
        <f>SUM(BO123)</f>
        <v>8.6</v>
      </c>
      <c r="BP124" s="88"/>
      <c r="BQ124" s="88"/>
      <c r="BR124" s="88"/>
      <c r="BS124" s="88"/>
      <c r="BT124" s="88"/>
      <c r="BU124" s="88">
        <f>SUM(BU123)</f>
        <v>14.399999999999999</v>
      </c>
      <c r="BV124" s="88">
        <f>SUM(BV123)</f>
        <v>14.399999999999999</v>
      </c>
      <c r="BW124" s="88">
        <f>SUM(BW123)</f>
        <v>0</v>
      </c>
      <c r="BX124" s="108">
        <f>SUM(BX123)</f>
        <v>0</v>
      </c>
      <c r="BY124" s="194"/>
      <c r="BZ124" s="134"/>
      <c r="CA124" s="134"/>
      <c r="CB124" s="134"/>
      <c r="CC124" s="162"/>
      <c r="CD124" s="109"/>
      <c r="CE124" s="109"/>
      <c r="CF124" s="109"/>
      <c r="CG124" s="109"/>
    </row>
    <row r="125" spans="1:86" ht="15" customHeight="1">
      <c r="B125" s="74" t="s">
        <v>44</v>
      </c>
      <c r="C125" s="15" t="s">
        <v>45</v>
      </c>
      <c r="D125" s="337" t="s">
        <v>135</v>
      </c>
      <c r="E125" s="344"/>
      <c r="F125" s="344"/>
      <c r="G125" s="344"/>
      <c r="H125" s="344"/>
      <c r="I125" s="344"/>
      <c r="J125" s="344"/>
      <c r="K125" s="344"/>
      <c r="L125" s="344"/>
      <c r="M125" s="344"/>
      <c r="N125" s="344"/>
      <c r="O125" s="344"/>
      <c r="P125" s="344"/>
      <c r="Q125" s="344"/>
      <c r="R125" s="344"/>
      <c r="S125" s="344"/>
      <c r="T125" s="344"/>
      <c r="U125" s="344"/>
      <c r="V125" s="344"/>
      <c r="W125" s="344"/>
      <c r="X125" s="344"/>
      <c r="Y125" s="344"/>
      <c r="Z125" s="344"/>
      <c r="AA125" s="344"/>
      <c r="AB125" s="344"/>
      <c r="AC125" s="344"/>
      <c r="AD125" s="344"/>
      <c r="AE125" s="344"/>
      <c r="AF125" s="344"/>
      <c r="AG125" s="344"/>
      <c r="AH125" s="344"/>
      <c r="AI125" s="344"/>
      <c r="AJ125" s="344"/>
      <c r="AK125" s="344"/>
      <c r="AL125" s="344"/>
      <c r="AM125" s="344"/>
      <c r="AN125" s="344"/>
      <c r="AO125" s="344"/>
      <c r="AP125" s="344"/>
      <c r="AQ125" s="344"/>
      <c r="AR125" s="344"/>
      <c r="AS125" s="344"/>
      <c r="AT125" s="344"/>
      <c r="AU125" s="344"/>
      <c r="AV125" s="344"/>
      <c r="AW125" s="344"/>
      <c r="AX125" s="344"/>
      <c r="AY125" s="344"/>
      <c r="AZ125" s="344"/>
      <c r="BA125" s="344"/>
      <c r="BB125" s="344"/>
      <c r="BC125" s="344"/>
      <c r="BD125" s="344"/>
      <c r="BE125" s="344"/>
      <c r="BF125" s="344"/>
      <c r="BG125" s="344"/>
      <c r="BH125" s="344"/>
      <c r="BI125" s="344"/>
      <c r="BJ125" s="344"/>
      <c r="BK125" s="344"/>
      <c r="BL125" s="344"/>
      <c r="BM125" s="344"/>
      <c r="BN125" s="344"/>
      <c r="BO125" s="344"/>
      <c r="BP125" s="344"/>
      <c r="BQ125" s="344"/>
      <c r="BR125" s="344"/>
      <c r="BS125" s="344"/>
      <c r="BT125" s="344"/>
      <c r="BU125" s="344"/>
      <c r="BV125" s="344"/>
      <c r="BW125" s="344"/>
      <c r="BX125" s="344"/>
      <c r="BY125" s="345"/>
      <c r="BZ125" s="345"/>
      <c r="CA125" s="345"/>
      <c r="CB125" s="363"/>
      <c r="CC125" s="162"/>
      <c r="CD125" s="107"/>
      <c r="CE125" s="107"/>
      <c r="CF125" s="107"/>
      <c r="CG125" s="107"/>
    </row>
    <row r="126" spans="1:86" ht="56.25">
      <c r="B126" s="74" t="s">
        <v>44</v>
      </c>
      <c r="C126" s="15" t="s">
        <v>45</v>
      </c>
      <c r="D126" s="68" t="s">
        <v>9</v>
      </c>
      <c r="E126" s="136" t="s">
        <v>140</v>
      </c>
      <c r="F126" s="164" t="s">
        <v>67</v>
      </c>
      <c r="G126" s="43" t="s">
        <v>19</v>
      </c>
      <c r="H126" s="69" t="s">
        <v>218</v>
      </c>
      <c r="I126" s="135"/>
      <c r="J126" s="135"/>
      <c r="K126" s="135"/>
      <c r="L126" s="135"/>
      <c r="M126" s="135">
        <v>1.5</v>
      </c>
      <c r="N126" s="135"/>
      <c r="O126" s="135"/>
      <c r="P126" s="135"/>
      <c r="Q126" s="135"/>
      <c r="R126" s="135"/>
      <c r="S126" s="135"/>
      <c r="T126" s="135"/>
      <c r="U126" s="135"/>
      <c r="V126" s="135">
        <v>1.5</v>
      </c>
      <c r="W126" s="135">
        <v>1.5</v>
      </c>
      <c r="X126" s="135">
        <v>0</v>
      </c>
      <c r="Y126" s="135">
        <v>0</v>
      </c>
      <c r="Z126" s="135"/>
      <c r="AA126" s="135"/>
      <c r="AB126" s="135"/>
      <c r="AC126" s="135"/>
      <c r="AD126" s="135">
        <v>1.5</v>
      </c>
      <c r="AE126" s="135"/>
      <c r="AF126" s="135"/>
      <c r="AG126" s="135"/>
      <c r="AH126" s="135"/>
      <c r="AI126" s="135"/>
      <c r="AJ126" s="135"/>
      <c r="AK126" s="135"/>
      <c r="AL126" s="135"/>
      <c r="AM126" s="135">
        <v>1.5</v>
      </c>
      <c r="AN126" s="135">
        <v>1.5</v>
      </c>
      <c r="AO126" s="135">
        <v>0</v>
      </c>
      <c r="AP126" s="135">
        <v>0</v>
      </c>
      <c r="AQ126" s="135"/>
      <c r="AR126" s="135"/>
      <c r="AS126" s="135"/>
      <c r="AT126" s="135"/>
      <c r="AU126" s="135">
        <v>1.5</v>
      </c>
      <c r="AV126" s="135"/>
      <c r="AW126" s="135"/>
      <c r="AX126" s="135"/>
      <c r="AY126" s="135"/>
      <c r="AZ126" s="135"/>
      <c r="BA126" s="135"/>
      <c r="BB126" s="135"/>
      <c r="BC126" s="135"/>
      <c r="BD126" s="135">
        <v>1.5</v>
      </c>
      <c r="BE126" s="135">
        <v>1.5</v>
      </c>
      <c r="BF126" s="135">
        <v>0</v>
      </c>
      <c r="BG126" s="135">
        <v>0</v>
      </c>
      <c r="BH126" s="135"/>
      <c r="BI126" s="135"/>
      <c r="BJ126" s="135"/>
      <c r="BK126" s="135"/>
      <c r="BL126" s="135">
        <v>1.5</v>
      </c>
      <c r="BM126" s="135"/>
      <c r="BN126" s="135"/>
      <c r="BO126" s="135"/>
      <c r="BP126" s="135"/>
      <c r="BQ126" s="135"/>
      <c r="BR126" s="135"/>
      <c r="BS126" s="135"/>
      <c r="BT126" s="135"/>
      <c r="BU126" s="135">
        <v>1.5</v>
      </c>
      <c r="BV126" s="135">
        <v>1.5</v>
      </c>
      <c r="BW126" s="135">
        <v>0</v>
      </c>
      <c r="BX126" s="139">
        <v>0</v>
      </c>
      <c r="BY126" s="195" t="s">
        <v>212</v>
      </c>
      <c r="BZ126" s="137">
        <v>400</v>
      </c>
      <c r="CA126" s="137">
        <v>400</v>
      </c>
      <c r="CB126" s="137">
        <v>400</v>
      </c>
      <c r="CC126" s="165">
        <v>400</v>
      </c>
      <c r="CD126" s="107"/>
      <c r="CE126" s="107"/>
      <c r="CF126" s="107"/>
      <c r="CG126" s="107"/>
    </row>
    <row r="127" spans="1:86" ht="15.75" customHeight="1">
      <c r="B127" s="90" t="s">
        <v>44</v>
      </c>
      <c r="C127" s="91" t="s">
        <v>45</v>
      </c>
      <c r="D127" s="347" t="s">
        <v>133</v>
      </c>
      <c r="E127" s="348"/>
      <c r="F127" s="348"/>
      <c r="G127" s="348"/>
      <c r="H127" s="349"/>
      <c r="I127" s="88"/>
      <c r="J127" s="88"/>
      <c r="K127" s="88"/>
      <c r="L127" s="88"/>
      <c r="M127" s="88">
        <f>SUM(M126)</f>
        <v>1.5</v>
      </c>
      <c r="N127" s="88"/>
      <c r="O127" s="88"/>
      <c r="P127" s="88"/>
      <c r="Q127" s="88"/>
      <c r="R127" s="88"/>
      <c r="S127" s="88"/>
      <c r="T127" s="88"/>
      <c r="U127" s="88"/>
      <c r="V127" s="88">
        <f>SUM(V126)</f>
        <v>1.5</v>
      </c>
      <c r="W127" s="88">
        <f>SUM(W126)</f>
        <v>1.5</v>
      </c>
      <c r="X127" s="88">
        <f>SUM(X126)</f>
        <v>0</v>
      </c>
      <c r="Y127" s="88">
        <f>SUM(Y126)</f>
        <v>0</v>
      </c>
      <c r="Z127" s="88"/>
      <c r="AA127" s="88"/>
      <c r="AB127" s="88"/>
      <c r="AC127" s="88"/>
      <c r="AD127" s="88">
        <f>SUM(AD126)</f>
        <v>1.5</v>
      </c>
      <c r="AE127" s="88"/>
      <c r="AF127" s="88"/>
      <c r="AG127" s="88"/>
      <c r="AH127" s="88"/>
      <c r="AI127" s="88"/>
      <c r="AJ127" s="88"/>
      <c r="AK127" s="88"/>
      <c r="AL127" s="88"/>
      <c r="AM127" s="88">
        <f>SUM(AM126)</f>
        <v>1.5</v>
      </c>
      <c r="AN127" s="88">
        <f>SUM(AN126)</f>
        <v>1.5</v>
      </c>
      <c r="AO127" s="88">
        <f>SUM(AO126)</f>
        <v>0</v>
      </c>
      <c r="AP127" s="88">
        <f>SUM(AP126)</f>
        <v>0</v>
      </c>
      <c r="AQ127" s="88"/>
      <c r="AR127" s="88"/>
      <c r="AS127" s="88"/>
      <c r="AT127" s="88"/>
      <c r="AU127" s="88">
        <f>SUM(AU126)</f>
        <v>1.5</v>
      </c>
      <c r="AV127" s="88"/>
      <c r="AW127" s="88"/>
      <c r="AX127" s="88"/>
      <c r="AY127" s="88"/>
      <c r="AZ127" s="88"/>
      <c r="BA127" s="88"/>
      <c r="BB127" s="88"/>
      <c r="BC127" s="88"/>
      <c r="BD127" s="88">
        <f>SUM(BD126)</f>
        <v>1.5</v>
      </c>
      <c r="BE127" s="88">
        <f>SUM(BE126)</f>
        <v>1.5</v>
      </c>
      <c r="BF127" s="88">
        <f>SUM(BF126)</f>
        <v>0</v>
      </c>
      <c r="BG127" s="88">
        <f>SUM(BG126)</f>
        <v>0</v>
      </c>
      <c r="BH127" s="88"/>
      <c r="BI127" s="88"/>
      <c r="BJ127" s="88"/>
      <c r="BK127" s="88"/>
      <c r="BL127" s="88">
        <f>SUM(BL126)</f>
        <v>1.5</v>
      </c>
      <c r="BM127" s="88"/>
      <c r="BN127" s="88"/>
      <c r="BO127" s="88"/>
      <c r="BP127" s="88"/>
      <c r="BQ127" s="88"/>
      <c r="BR127" s="88"/>
      <c r="BS127" s="88"/>
      <c r="BT127" s="88"/>
      <c r="BU127" s="88">
        <f>SUM(BU126)</f>
        <v>1.5</v>
      </c>
      <c r="BV127" s="88">
        <f>SUM(BV126)</f>
        <v>1.5</v>
      </c>
      <c r="BW127" s="88">
        <f>SUM(BW126)</f>
        <v>0</v>
      </c>
      <c r="BX127" s="108">
        <f>SUM(BX126)</f>
        <v>0</v>
      </c>
      <c r="BY127" s="194"/>
      <c r="BZ127" s="134"/>
      <c r="CA127" s="134"/>
      <c r="CB127" s="134"/>
      <c r="CC127" s="162"/>
      <c r="CD127" s="109"/>
      <c r="CE127" s="109"/>
      <c r="CF127" s="109"/>
      <c r="CG127" s="109"/>
    </row>
    <row r="128" spans="1:86" s="17" customFormat="1" ht="15" customHeight="1">
      <c r="A128" s="6"/>
      <c r="B128" s="27" t="s">
        <v>44</v>
      </c>
      <c r="C128" s="15" t="s">
        <v>51</v>
      </c>
      <c r="D128" s="337" t="s">
        <v>142</v>
      </c>
      <c r="E128" s="344"/>
      <c r="F128" s="344"/>
      <c r="G128" s="344"/>
      <c r="H128" s="344"/>
      <c r="I128" s="344"/>
      <c r="J128" s="344"/>
      <c r="K128" s="344"/>
      <c r="L128" s="344"/>
      <c r="M128" s="344"/>
      <c r="N128" s="344"/>
      <c r="O128" s="344"/>
      <c r="P128" s="344"/>
      <c r="Q128" s="344"/>
      <c r="R128" s="344"/>
      <c r="S128" s="344"/>
      <c r="T128" s="344"/>
      <c r="U128" s="344"/>
      <c r="V128" s="344"/>
      <c r="W128" s="344"/>
      <c r="X128" s="344"/>
      <c r="Y128" s="344"/>
      <c r="Z128" s="344"/>
      <c r="AA128" s="344"/>
      <c r="AB128" s="344"/>
      <c r="AC128" s="344"/>
      <c r="AD128" s="344"/>
      <c r="AE128" s="344"/>
      <c r="AF128" s="344"/>
      <c r="AG128" s="344"/>
      <c r="AH128" s="344"/>
      <c r="AI128" s="344"/>
      <c r="AJ128" s="344"/>
      <c r="AK128" s="344"/>
      <c r="AL128" s="344"/>
      <c r="AM128" s="344"/>
      <c r="AN128" s="344"/>
      <c r="AO128" s="344"/>
      <c r="AP128" s="344"/>
      <c r="AQ128" s="344"/>
      <c r="AR128" s="344"/>
      <c r="AS128" s="344"/>
      <c r="AT128" s="344"/>
      <c r="AU128" s="344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44"/>
      <c r="BT128" s="344"/>
      <c r="BU128" s="344"/>
      <c r="BV128" s="344"/>
      <c r="BW128" s="344"/>
      <c r="BX128" s="344"/>
      <c r="BY128" s="344"/>
      <c r="BZ128" s="344"/>
      <c r="CA128" s="344"/>
      <c r="CB128" s="376"/>
      <c r="CC128" s="166"/>
      <c r="CD128" s="112"/>
      <c r="CE128" s="112"/>
      <c r="CF128" s="112"/>
      <c r="CG128" s="112"/>
      <c r="CH128" s="6"/>
    </row>
    <row r="129" spans="2:85" ht="78" customHeight="1">
      <c r="B129" s="74" t="s">
        <v>44</v>
      </c>
      <c r="C129" s="15" t="s">
        <v>51</v>
      </c>
      <c r="D129" s="101" t="s">
        <v>9</v>
      </c>
      <c r="E129" s="100" t="s">
        <v>143</v>
      </c>
      <c r="F129" s="167" t="s">
        <v>67</v>
      </c>
      <c r="G129" s="43" t="s">
        <v>19</v>
      </c>
      <c r="H129" s="69" t="s">
        <v>218</v>
      </c>
      <c r="I129" s="131"/>
      <c r="J129" s="131"/>
      <c r="K129" s="131"/>
      <c r="L129" s="131"/>
      <c r="M129" s="131">
        <v>2.9</v>
      </c>
      <c r="N129" s="131"/>
      <c r="O129" s="131"/>
      <c r="P129" s="131"/>
      <c r="Q129" s="131"/>
      <c r="R129" s="131"/>
      <c r="S129" s="131"/>
      <c r="T129" s="131"/>
      <c r="U129" s="131"/>
      <c r="V129" s="131">
        <f>M129</f>
        <v>2.9</v>
      </c>
      <c r="W129" s="131">
        <f>M129</f>
        <v>2.9</v>
      </c>
      <c r="X129" s="131">
        <v>0</v>
      </c>
      <c r="Y129" s="131">
        <v>0</v>
      </c>
      <c r="Z129" s="131"/>
      <c r="AA129" s="131"/>
      <c r="AB129" s="131"/>
      <c r="AC129" s="131"/>
      <c r="AD129" s="131">
        <v>2.9</v>
      </c>
      <c r="AE129" s="131"/>
      <c r="AF129" s="131"/>
      <c r="AG129" s="131"/>
      <c r="AH129" s="131"/>
      <c r="AI129" s="131"/>
      <c r="AJ129" s="131"/>
      <c r="AK129" s="131"/>
      <c r="AL129" s="131"/>
      <c r="AM129" s="131">
        <v>2.9</v>
      </c>
      <c r="AN129" s="131">
        <v>2.9</v>
      </c>
      <c r="AO129" s="131">
        <v>0</v>
      </c>
      <c r="AP129" s="131">
        <v>0</v>
      </c>
      <c r="AQ129" s="131"/>
      <c r="AR129" s="131"/>
      <c r="AS129" s="131"/>
      <c r="AT129" s="131"/>
      <c r="AU129" s="131">
        <v>2.9</v>
      </c>
      <c r="AV129" s="131"/>
      <c r="AW129" s="131"/>
      <c r="AX129" s="131"/>
      <c r="AY129" s="131"/>
      <c r="AZ129" s="131"/>
      <c r="BA129" s="131"/>
      <c r="BB129" s="131"/>
      <c r="BC129" s="131"/>
      <c r="BD129" s="131">
        <v>2.9</v>
      </c>
      <c r="BE129" s="131">
        <v>2.9</v>
      </c>
      <c r="BF129" s="131">
        <v>0</v>
      </c>
      <c r="BG129" s="131">
        <v>0</v>
      </c>
      <c r="BH129" s="131"/>
      <c r="BI129" s="131"/>
      <c r="BJ129" s="131"/>
      <c r="BK129" s="131"/>
      <c r="BL129" s="131">
        <v>2.9</v>
      </c>
      <c r="BM129" s="131"/>
      <c r="BN129" s="131"/>
      <c r="BO129" s="131"/>
      <c r="BP129" s="131"/>
      <c r="BQ129" s="131"/>
      <c r="BR129" s="131"/>
      <c r="BS129" s="131"/>
      <c r="BT129" s="131"/>
      <c r="BU129" s="131">
        <v>2.9</v>
      </c>
      <c r="BV129" s="131">
        <v>2.9</v>
      </c>
      <c r="BW129" s="131">
        <v>0</v>
      </c>
      <c r="BX129" s="131">
        <v>0</v>
      </c>
      <c r="BY129" s="138" t="s">
        <v>178</v>
      </c>
      <c r="BZ129" s="140">
        <v>50</v>
      </c>
      <c r="CA129" s="140">
        <v>50</v>
      </c>
      <c r="CB129" s="140">
        <v>50</v>
      </c>
      <c r="CC129" s="142">
        <v>50</v>
      </c>
      <c r="CD129" s="107"/>
      <c r="CE129" s="107"/>
      <c r="CF129" s="107"/>
      <c r="CG129" s="107"/>
    </row>
    <row r="130" spans="2:85" ht="15.75" customHeight="1">
      <c r="B130" s="90" t="s">
        <v>44</v>
      </c>
      <c r="C130" s="91" t="s">
        <v>51</v>
      </c>
      <c r="D130" s="347" t="s">
        <v>133</v>
      </c>
      <c r="E130" s="348"/>
      <c r="F130" s="348"/>
      <c r="G130" s="348"/>
      <c r="H130" s="349"/>
      <c r="I130" s="88"/>
      <c r="J130" s="88"/>
      <c r="K130" s="88"/>
      <c r="L130" s="88"/>
      <c r="M130" s="88">
        <f>SUM(M129)</f>
        <v>2.9</v>
      </c>
      <c r="N130" s="88"/>
      <c r="O130" s="88"/>
      <c r="P130" s="88"/>
      <c r="Q130" s="88"/>
      <c r="R130" s="88"/>
      <c r="S130" s="88"/>
      <c r="T130" s="88"/>
      <c r="U130" s="88"/>
      <c r="V130" s="88">
        <f>SUM(V129)</f>
        <v>2.9</v>
      </c>
      <c r="W130" s="88">
        <f>SUM(W129)</f>
        <v>2.9</v>
      </c>
      <c r="X130" s="88">
        <f>SUM(X129)</f>
        <v>0</v>
      </c>
      <c r="Y130" s="88">
        <f>SUM(Y129)</f>
        <v>0</v>
      </c>
      <c r="Z130" s="88"/>
      <c r="AA130" s="88"/>
      <c r="AB130" s="88"/>
      <c r="AC130" s="88"/>
      <c r="AD130" s="88">
        <f>SUM(AD129)</f>
        <v>2.9</v>
      </c>
      <c r="AE130" s="88"/>
      <c r="AF130" s="88"/>
      <c r="AG130" s="88"/>
      <c r="AH130" s="88"/>
      <c r="AI130" s="88"/>
      <c r="AJ130" s="88"/>
      <c r="AK130" s="88"/>
      <c r="AL130" s="88"/>
      <c r="AM130" s="88">
        <f>SUM(AM129)</f>
        <v>2.9</v>
      </c>
      <c r="AN130" s="88">
        <f>SUM(AN129)</f>
        <v>2.9</v>
      </c>
      <c r="AO130" s="88">
        <f>SUM(AO129)</f>
        <v>0</v>
      </c>
      <c r="AP130" s="88">
        <f>SUM(AP129)</f>
        <v>0</v>
      </c>
      <c r="AQ130" s="88"/>
      <c r="AR130" s="88"/>
      <c r="AS130" s="88"/>
      <c r="AT130" s="88"/>
      <c r="AU130" s="88">
        <f>SUM(AU129)</f>
        <v>2.9</v>
      </c>
      <c r="AV130" s="88"/>
      <c r="AW130" s="88"/>
      <c r="AX130" s="88"/>
      <c r="AY130" s="88"/>
      <c r="AZ130" s="88"/>
      <c r="BA130" s="88"/>
      <c r="BB130" s="88"/>
      <c r="BC130" s="88"/>
      <c r="BD130" s="88">
        <f>SUM(BD129)</f>
        <v>2.9</v>
      </c>
      <c r="BE130" s="88">
        <f>SUM(BE129)</f>
        <v>2.9</v>
      </c>
      <c r="BF130" s="88">
        <f>SUM(BF129)</f>
        <v>0</v>
      </c>
      <c r="BG130" s="88">
        <f>SUM(BG129)</f>
        <v>0</v>
      </c>
      <c r="BH130" s="88"/>
      <c r="BI130" s="88"/>
      <c r="BJ130" s="88"/>
      <c r="BK130" s="88"/>
      <c r="BL130" s="88">
        <f>SUM(BL129)</f>
        <v>2.9</v>
      </c>
      <c r="BM130" s="88"/>
      <c r="BN130" s="88"/>
      <c r="BO130" s="88"/>
      <c r="BP130" s="88"/>
      <c r="BQ130" s="88"/>
      <c r="BR130" s="88"/>
      <c r="BS130" s="88"/>
      <c r="BT130" s="88"/>
      <c r="BU130" s="88">
        <f>SUM(BU129)</f>
        <v>2.9</v>
      </c>
      <c r="BV130" s="88">
        <f t="shared" ref="BV130:CB130" si="0">SUM(BV129)</f>
        <v>2.9</v>
      </c>
      <c r="BW130" s="88">
        <f t="shared" si="0"/>
        <v>0</v>
      </c>
      <c r="BX130" s="108">
        <f t="shared" si="0"/>
        <v>0</v>
      </c>
      <c r="BY130" s="192">
        <f t="shared" si="0"/>
        <v>0</v>
      </c>
      <c r="BZ130" s="88">
        <f t="shared" si="0"/>
        <v>50</v>
      </c>
      <c r="CA130" s="88">
        <f t="shared" si="0"/>
        <v>50</v>
      </c>
      <c r="CB130" s="88">
        <f t="shared" si="0"/>
        <v>50</v>
      </c>
      <c r="CC130" s="168"/>
      <c r="CD130" s="109"/>
      <c r="CE130" s="109"/>
      <c r="CF130" s="109"/>
      <c r="CG130" s="109"/>
    </row>
    <row r="131" spans="2:85" ht="20.25" customHeight="1">
      <c r="B131" s="74" t="s">
        <v>44</v>
      </c>
      <c r="C131" s="15" t="s">
        <v>52</v>
      </c>
      <c r="D131" s="351" t="s">
        <v>136</v>
      </c>
      <c r="E131" s="352"/>
      <c r="F131" s="352"/>
      <c r="G131" s="352"/>
      <c r="H131" s="352"/>
      <c r="I131" s="352"/>
      <c r="J131" s="352"/>
      <c r="K131" s="352"/>
      <c r="L131" s="352"/>
      <c r="M131" s="352"/>
      <c r="N131" s="352"/>
      <c r="O131" s="352"/>
      <c r="P131" s="352"/>
      <c r="Q131" s="352"/>
      <c r="R131" s="352"/>
      <c r="S131" s="352"/>
      <c r="T131" s="352"/>
      <c r="U131" s="352"/>
      <c r="V131" s="352"/>
      <c r="W131" s="352"/>
      <c r="X131" s="352"/>
      <c r="Y131" s="352"/>
      <c r="Z131" s="352"/>
      <c r="AA131" s="352"/>
      <c r="AB131" s="352"/>
      <c r="AC131" s="352"/>
      <c r="AD131" s="352"/>
      <c r="AE131" s="352"/>
      <c r="AF131" s="352"/>
      <c r="AG131" s="352"/>
      <c r="AH131" s="352"/>
      <c r="AI131" s="352"/>
      <c r="AJ131" s="352"/>
      <c r="AK131" s="352"/>
      <c r="AL131" s="352"/>
      <c r="AM131" s="352"/>
      <c r="AN131" s="352"/>
      <c r="AO131" s="352"/>
      <c r="AP131" s="352"/>
      <c r="AQ131" s="352"/>
      <c r="AR131" s="352"/>
      <c r="AS131" s="352"/>
      <c r="AT131" s="352"/>
      <c r="AU131" s="352"/>
      <c r="AV131" s="352"/>
      <c r="AW131" s="352"/>
      <c r="AX131" s="352"/>
      <c r="AY131" s="352"/>
      <c r="AZ131" s="352"/>
      <c r="BA131" s="352"/>
      <c r="BB131" s="352"/>
      <c r="BC131" s="352"/>
      <c r="BD131" s="352"/>
      <c r="BE131" s="352"/>
      <c r="BF131" s="352"/>
      <c r="BG131" s="352"/>
      <c r="BH131" s="352"/>
      <c r="BI131" s="352"/>
      <c r="BJ131" s="352"/>
      <c r="BK131" s="352"/>
      <c r="BL131" s="352"/>
      <c r="BM131" s="352"/>
      <c r="BN131" s="352"/>
      <c r="BO131" s="352"/>
      <c r="BP131" s="352"/>
      <c r="BQ131" s="352"/>
      <c r="BR131" s="352"/>
      <c r="BS131" s="352"/>
      <c r="BT131" s="352"/>
      <c r="BU131" s="352"/>
      <c r="BV131" s="352"/>
      <c r="BW131" s="352"/>
      <c r="BX131" s="352"/>
      <c r="BY131" s="352"/>
      <c r="BZ131" s="352"/>
      <c r="CA131" s="352"/>
      <c r="CB131" s="352"/>
      <c r="CC131" s="353"/>
      <c r="CD131" s="107"/>
      <c r="CE131" s="107"/>
      <c r="CF131" s="107"/>
      <c r="CG131" s="107"/>
    </row>
    <row r="132" spans="2:85" ht="64.5" customHeight="1">
      <c r="B132" s="97" t="s">
        <v>44</v>
      </c>
      <c r="C132" s="94" t="s">
        <v>52</v>
      </c>
      <c r="D132" s="95" t="s">
        <v>9</v>
      </c>
      <c r="E132" s="96" t="s">
        <v>137</v>
      </c>
      <c r="F132" s="75" t="s">
        <v>67</v>
      </c>
      <c r="G132" s="248">
        <v>188718528</v>
      </c>
      <c r="H132" s="69" t="s">
        <v>218</v>
      </c>
      <c r="I132" s="20"/>
      <c r="J132" s="20"/>
      <c r="K132" s="20"/>
      <c r="L132" s="20"/>
      <c r="M132" s="20">
        <v>55</v>
      </c>
      <c r="N132" s="20"/>
      <c r="O132" s="20"/>
      <c r="P132" s="20"/>
      <c r="Q132" s="20"/>
      <c r="R132" s="20"/>
      <c r="S132" s="20"/>
      <c r="T132" s="20"/>
      <c r="U132" s="20"/>
      <c r="V132" s="20">
        <v>55</v>
      </c>
      <c r="W132" s="20">
        <v>55</v>
      </c>
      <c r="X132" s="20">
        <v>0</v>
      </c>
      <c r="Y132" s="20">
        <v>0</v>
      </c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>
        <v>50</v>
      </c>
      <c r="AV132" s="20"/>
      <c r="AW132" s="20"/>
      <c r="AX132" s="20"/>
      <c r="AY132" s="20"/>
      <c r="AZ132" s="20"/>
      <c r="BA132" s="20"/>
      <c r="BB132" s="20"/>
      <c r="BC132" s="20"/>
      <c r="BD132" s="20">
        <v>50</v>
      </c>
      <c r="BE132" s="20">
        <v>50</v>
      </c>
      <c r="BF132" s="20">
        <v>0</v>
      </c>
      <c r="BG132" s="20">
        <v>0</v>
      </c>
      <c r="BH132" s="20"/>
      <c r="BI132" s="20"/>
      <c r="BJ132" s="20"/>
      <c r="BK132" s="20"/>
      <c r="BL132" s="20">
        <v>50</v>
      </c>
      <c r="BM132" s="20"/>
      <c r="BN132" s="20"/>
      <c r="BO132" s="20"/>
      <c r="BP132" s="20"/>
      <c r="BQ132" s="20"/>
      <c r="BR132" s="20"/>
      <c r="BS132" s="20"/>
      <c r="BT132" s="20"/>
      <c r="BU132" s="20">
        <v>50</v>
      </c>
      <c r="BV132" s="20">
        <v>50</v>
      </c>
      <c r="BW132" s="20">
        <v>0</v>
      </c>
      <c r="BX132" s="180">
        <v>0</v>
      </c>
      <c r="BY132" s="197" t="s">
        <v>179</v>
      </c>
      <c r="BZ132" s="141">
        <v>6000</v>
      </c>
      <c r="CA132" s="141"/>
      <c r="CB132" s="141">
        <v>6000</v>
      </c>
      <c r="CC132" s="169">
        <v>6000</v>
      </c>
      <c r="CD132" s="113"/>
      <c r="CE132" s="113"/>
      <c r="CF132" s="113"/>
      <c r="CG132" s="113"/>
    </row>
    <row r="133" spans="2:85" ht="15.75" customHeight="1">
      <c r="B133" s="90" t="s">
        <v>44</v>
      </c>
      <c r="C133" s="91" t="s">
        <v>52</v>
      </c>
      <c r="D133" s="347" t="s">
        <v>133</v>
      </c>
      <c r="E133" s="348"/>
      <c r="F133" s="348"/>
      <c r="G133" s="348"/>
      <c r="H133" s="349"/>
      <c r="I133" s="88"/>
      <c r="J133" s="88"/>
      <c r="K133" s="88"/>
      <c r="L133" s="88"/>
      <c r="M133" s="88">
        <f>SUM(M132)</f>
        <v>55</v>
      </c>
      <c r="N133" s="88"/>
      <c r="O133" s="88"/>
      <c r="P133" s="88"/>
      <c r="Q133" s="88"/>
      <c r="R133" s="88"/>
      <c r="S133" s="88"/>
      <c r="T133" s="88"/>
      <c r="U133" s="88"/>
      <c r="V133" s="88">
        <f>SUM(V132)</f>
        <v>55</v>
      </c>
      <c r="W133" s="88">
        <f>SUM(W132)</f>
        <v>55</v>
      </c>
      <c r="X133" s="88">
        <f>SUM(X132)</f>
        <v>0</v>
      </c>
      <c r="Y133" s="88">
        <f>SUM(Y132)</f>
        <v>0</v>
      </c>
      <c r="Z133" s="88"/>
      <c r="AA133" s="88"/>
      <c r="AB133" s="88"/>
      <c r="AC133" s="88"/>
      <c r="AD133" s="88"/>
      <c r="AE133" s="88"/>
      <c r="AF133" s="88"/>
      <c r="AG133" s="88"/>
      <c r="AH133" s="88"/>
      <c r="AI133" s="88"/>
      <c r="AJ133" s="88"/>
      <c r="AK133" s="88"/>
      <c r="AL133" s="88"/>
      <c r="AM133" s="88"/>
      <c r="AN133" s="88"/>
      <c r="AO133" s="88"/>
      <c r="AP133" s="88"/>
      <c r="AQ133" s="88"/>
      <c r="AR133" s="88"/>
      <c r="AS133" s="88"/>
      <c r="AT133" s="88"/>
      <c r="AU133" s="88">
        <f>SUM(AU132)</f>
        <v>50</v>
      </c>
      <c r="AV133" s="88"/>
      <c r="AW133" s="88"/>
      <c r="AX133" s="88"/>
      <c r="AY133" s="88"/>
      <c r="AZ133" s="88"/>
      <c r="BA133" s="88"/>
      <c r="BB133" s="88"/>
      <c r="BC133" s="88"/>
      <c r="BD133" s="88">
        <f>SUM(BD132)</f>
        <v>50</v>
      </c>
      <c r="BE133" s="88">
        <f>SUM(BE132)</f>
        <v>50</v>
      </c>
      <c r="BF133" s="88">
        <f>SUM(BF132)</f>
        <v>0</v>
      </c>
      <c r="BG133" s="88">
        <f>SUM(BG132)</f>
        <v>0</v>
      </c>
      <c r="BH133" s="88"/>
      <c r="BI133" s="88"/>
      <c r="BJ133" s="88"/>
      <c r="BK133" s="88"/>
      <c r="BL133" s="88">
        <f>SUM(BL132)</f>
        <v>50</v>
      </c>
      <c r="BM133" s="88"/>
      <c r="BN133" s="88"/>
      <c r="BO133" s="88"/>
      <c r="BP133" s="88"/>
      <c r="BQ133" s="88"/>
      <c r="BR133" s="88"/>
      <c r="BS133" s="88"/>
      <c r="BT133" s="88"/>
      <c r="BU133" s="88">
        <f>SUM(BU132)</f>
        <v>50</v>
      </c>
      <c r="BV133" s="88">
        <f>SUM(BV132)</f>
        <v>50</v>
      </c>
      <c r="BW133" s="88">
        <f>SUM(BW132)</f>
        <v>0</v>
      </c>
      <c r="BX133" s="108">
        <f>SUM(BX132)</f>
        <v>0</v>
      </c>
      <c r="BY133" s="192"/>
      <c r="BZ133" s="88"/>
      <c r="CA133" s="88"/>
      <c r="CB133" s="88"/>
      <c r="CC133" s="168"/>
      <c r="CD133" s="109"/>
      <c r="CE133" s="109"/>
      <c r="CF133" s="109"/>
      <c r="CG133" s="109"/>
    </row>
    <row r="134" spans="2:85" ht="17.25" customHeight="1">
      <c r="B134" s="97" t="s">
        <v>44</v>
      </c>
      <c r="C134" s="94" t="s">
        <v>64</v>
      </c>
      <c r="D134" s="364" t="s">
        <v>145</v>
      </c>
      <c r="E134" s="365"/>
      <c r="F134" s="365"/>
      <c r="G134" s="365"/>
      <c r="H134" s="365"/>
      <c r="I134" s="365"/>
      <c r="J134" s="365"/>
      <c r="K134" s="365"/>
      <c r="L134" s="365"/>
      <c r="M134" s="365"/>
      <c r="N134" s="365"/>
      <c r="O134" s="365"/>
      <c r="P134" s="365"/>
      <c r="Q134" s="365"/>
      <c r="R134" s="365"/>
      <c r="S134" s="365"/>
      <c r="T134" s="365"/>
      <c r="U134" s="365"/>
      <c r="V134" s="365"/>
      <c r="W134" s="365"/>
      <c r="X134" s="365"/>
      <c r="Y134" s="365"/>
      <c r="Z134" s="365"/>
      <c r="AA134" s="365"/>
      <c r="AB134" s="365"/>
      <c r="AC134" s="365"/>
      <c r="AD134" s="365"/>
      <c r="AE134" s="365"/>
      <c r="AF134" s="365"/>
      <c r="AG134" s="365"/>
      <c r="AH134" s="365"/>
      <c r="AI134" s="365"/>
      <c r="AJ134" s="365"/>
      <c r="AK134" s="365"/>
      <c r="AL134" s="365"/>
      <c r="AM134" s="365"/>
      <c r="AN134" s="365"/>
      <c r="AO134" s="365"/>
      <c r="AP134" s="365"/>
      <c r="AQ134" s="365"/>
      <c r="AR134" s="365"/>
      <c r="AS134" s="365"/>
      <c r="AT134" s="365"/>
      <c r="AU134" s="365"/>
      <c r="AV134" s="365"/>
      <c r="AW134" s="365"/>
      <c r="AX134" s="365"/>
      <c r="AY134" s="365"/>
      <c r="AZ134" s="365"/>
      <c r="BA134" s="365"/>
      <c r="BB134" s="365"/>
      <c r="BC134" s="365"/>
      <c r="BD134" s="365"/>
      <c r="BE134" s="365"/>
      <c r="BF134" s="365"/>
      <c r="BG134" s="365"/>
      <c r="BH134" s="365"/>
      <c r="BI134" s="365"/>
      <c r="BJ134" s="365"/>
      <c r="BK134" s="365"/>
      <c r="BL134" s="365"/>
      <c r="BM134" s="365"/>
      <c r="BN134" s="365"/>
      <c r="BO134" s="365"/>
      <c r="BP134" s="365"/>
      <c r="BQ134" s="365"/>
      <c r="BR134" s="365"/>
      <c r="BS134" s="365"/>
      <c r="BT134" s="365"/>
      <c r="BU134" s="365"/>
      <c r="BV134" s="365"/>
      <c r="BW134" s="365"/>
      <c r="BX134" s="365"/>
      <c r="BY134" s="365"/>
      <c r="BZ134" s="365"/>
      <c r="CA134" s="365"/>
      <c r="CB134" s="365"/>
      <c r="CC134" s="366"/>
      <c r="CD134" s="106"/>
      <c r="CE134" s="106"/>
      <c r="CF134" s="106"/>
      <c r="CG134" s="106"/>
    </row>
    <row r="135" spans="2:85" ht="69" customHeight="1">
      <c r="B135" s="74" t="s">
        <v>44</v>
      </c>
      <c r="C135" s="94" t="s">
        <v>64</v>
      </c>
      <c r="D135" s="95" t="s">
        <v>9</v>
      </c>
      <c r="E135" s="96" t="s">
        <v>146</v>
      </c>
      <c r="F135" s="75" t="s">
        <v>67</v>
      </c>
      <c r="G135" s="248">
        <v>188718528</v>
      </c>
      <c r="H135" s="69" t="s">
        <v>218</v>
      </c>
      <c r="I135" s="131"/>
      <c r="J135" s="131"/>
      <c r="K135" s="131">
        <v>86.9</v>
      </c>
      <c r="L135" s="131"/>
      <c r="M135" s="131"/>
      <c r="N135" s="131"/>
      <c r="O135" s="131"/>
      <c r="P135" s="131"/>
      <c r="Q135" s="131"/>
      <c r="R135" s="131"/>
      <c r="S135" s="131"/>
      <c r="T135" s="131"/>
      <c r="U135" s="131"/>
      <c r="V135" s="131">
        <f>K135</f>
        <v>86.9</v>
      </c>
      <c r="W135" s="131">
        <v>0</v>
      </c>
      <c r="X135" s="131">
        <v>0</v>
      </c>
      <c r="Y135" s="131">
        <f>K135</f>
        <v>86.9</v>
      </c>
      <c r="Z135" s="131"/>
      <c r="AA135" s="131"/>
      <c r="AB135" s="131">
        <v>30</v>
      </c>
      <c r="AC135" s="131"/>
      <c r="AD135" s="98"/>
      <c r="AE135" s="98"/>
      <c r="AF135" s="98"/>
      <c r="AG135" s="98"/>
      <c r="AH135" s="98"/>
      <c r="AI135" s="98"/>
      <c r="AJ135" s="98"/>
      <c r="AK135" s="98"/>
      <c r="AL135" s="98"/>
      <c r="AM135" s="131">
        <f>AB135</f>
        <v>30</v>
      </c>
      <c r="AN135" s="131">
        <v>0</v>
      </c>
      <c r="AO135" s="131">
        <v>0</v>
      </c>
      <c r="AP135" s="131">
        <v>30</v>
      </c>
      <c r="AQ135" s="98"/>
      <c r="AR135" s="98"/>
      <c r="AS135" s="98"/>
      <c r="AT135" s="98"/>
      <c r="AU135" s="98"/>
      <c r="AV135" s="98"/>
      <c r="AW135" s="98"/>
      <c r="AX135" s="98"/>
      <c r="AY135" s="98"/>
      <c r="AZ135" s="98"/>
      <c r="BA135" s="98"/>
      <c r="BB135" s="98"/>
      <c r="BC135" s="98"/>
      <c r="BD135" s="98"/>
      <c r="BE135" s="98"/>
      <c r="BF135" s="98"/>
      <c r="BG135" s="98"/>
      <c r="BH135" s="98"/>
      <c r="BI135" s="98"/>
      <c r="BJ135" s="98"/>
      <c r="BK135" s="98"/>
      <c r="BL135" s="98"/>
      <c r="BM135" s="98"/>
      <c r="BN135" s="98"/>
      <c r="BO135" s="98"/>
      <c r="BP135" s="98"/>
      <c r="BQ135" s="98"/>
      <c r="BR135" s="98"/>
      <c r="BS135" s="98"/>
      <c r="BT135" s="98"/>
      <c r="BU135" s="98"/>
      <c r="BV135" s="98"/>
      <c r="BW135" s="98"/>
      <c r="BX135" s="111"/>
      <c r="BY135" s="198" t="s">
        <v>180</v>
      </c>
      <c r="BZ135" s="239">
        <v>1</v>
      </c>
      <c r="CA135" s="239">
        <v>1</v>
      </c>
      <c r="CB135" s="98"/>
      <c r="CC135" s="99"/>
    </row>
    <row r="136" spans="2:85" ht="15.75" customHeight="1">
      <c r="B136" s="90" t="s">
        <v>44</v>
      </c>
      <c r="C136" s="91" t="s">
        <v>64</v>
      </c>
      <c r="D136" s="347" t="s">
        <v>133</v>
      </c>
      <c r="E136" s="348"/>
      <c r="F136" s="348"/>
      <c r="G136" s="348"/>
      <c r="H136" s="349"/>
      <c r="I136" s="88"/>
      <c r="J136" s="88"/>
      <c r="K136" s="88">
        <f>SUM(K135)</f>
        <v>86.9</v>
      </c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>
        <f>SUM(V135)</f>
        <v>86.9</v>
      </c>
      <c r="W136" s="88">
        <f>SUM(W135)</f>
        <v>0</v>
      </c>
      <c r="X136" s="88">
        <f>SUM(X135)</f>
        <v>0</v>
      </c>
      <c r="Y136" s="88">
        <f>SUM(Y135)</f>
        <v>86.9</v>
      </c>
      <c r="Z136" s="88"/>
      <c r="AA136" s="88"/>
      <c r="AB136" s="88">
        <f>SUM(AB135)</f>
        <v>30</v>
      </c>
      <c r="AC136" s="88"/>
      <c r="AD136" s="88"/>
      <c r="AE136" s="88"/>
      <c r="AF136" s="88"/>
      <c r="AG136" s="88"/>
      <c r="AH136" s="88"/>
      <c r="AI136" s="88"/>
      <c r="AJ136" s="88"/>
      <c r="AK136" s="88"/>
      <c r="AL136" s="88"/>
      <c r="AM136" s="88">
        <f>SUM(AM135)</f>
        <v>30</v>
      </c>
      <c r="AN136" s="88">
        <f>SUM(AN135)</f>
        <v>0</v>
      </c>
      <c r="AO136" s="88">
        <f>SUM(AO135)</f>
        <v>0</v>
      </c>
      <c r="AP136" s="88">
        <f>SUM(AP135)</f>
        <v>30</v>
      </c>
      <c r="AQ136" s="88"/>
      <c r="AR136" s="88"/>
      <c r="AS136" s="88"/>
      <c r="AT136" s="88"/>
      <c r="AU136" s="88"/>
      <c r="AV136" s="88"/>
      <c r="AW136" s="88"/>
      <c r="AX136" s="88"/>
      <c r="AY136" s="88"/>
      <c r="AZ136" s="88"/>
      <c r="BA136" s="88"/>
      <c r="BB136" s="88"/>
      <c r="BC136" s="88"/>
      <c r="BD136" s="88"/>
      <c r="BE136" s="88"/>
      <c r="BF136" s="88"/>
      <c r="BG136" s="88"/>
      <c r="BH136" s="88"/>
      <c r="BI136" s="88"/>
      <c r="BJ136" s="88"/>
      <c r="BK136" s="88"/>
      <c r="BL136" s="88"/>
      <c r="BM136" s="88"/>
      <c r="BN136" s="88"/>
      <c r="BO136" s="88"/>
      <c r="BP136" s="88"/>
      <c r="BQ136" s="88"/>
      <c r="BR136" s="88"/>
      <c r="BS136" s="88"/>
      <c r="BT136" s="88"/>
      <c r="BU136" s="88"/>
      <c r="BV136" s="88"/>
      <c r="BW136" s="88"/>
      <c r="BX136" s="108"/>
      <c r="BY136" s="192"/>
      <c r="BZ136" s="88"/>
      <c r="CA136" s="88"/>
      <c r="CB136" s="88"/>
      <c r="CC136" s="168"/>
      <c r="CD136" s="109"/>
      <c r="CE136" s="109"/>
      <c r="CF136" s="109"/>
      <c r="CG136" s="109"/>
    </row>
    <row r="137" spans="2:85" ht="17.25" customHeight="1">
      <c r="B137" s="97" t="s">
        <v>44</v>
      </c>
      <c r="C137" s="94" t="s">
        <v>67</v>
      </c>
      <c r="D137" s="364" t="s">
        <v>132</v>
      </c>
      <c r="E137" s="365"/>
      <c r="F137" s="365"/>
      <c r="G137" s="365"/>
      <c r="H137" s="365"/>
      <c r="I137" s="365"/>
      <c r="J137" s="365"/>
      <c r="K137" s="365"/>
      <c r="L137" s="365"/>
      <c r="M137" s="365"/>
      <c r="N137" s="365"/>
      <c r="O137" s="365"/>
      <c r="P137" s="365"/>
      <c r="Q137" s="365"/>
      <c r="R137" s="365"/>
      <c r="S137" s="365"/>
      <c r="T137" s="365"/>
      <c r="U137" s="365"/>
      <c r="V137" s="365"/>
      <c r="W137" s="365"/>
      <c r="X137" s="365"/>
      <c r="Y137" s="365"/>
      <c r="Z137" s="365"/>
      <c r="AA137" s="365"/>
      <c r="AB137" s="365"/>
      <c r="AC137" s="365"/>
      <c r="AD137" s="365"/>
      <c r="AE137" s="365"/>
      <c r="AF137" s="365"/>
      <c r="AG137" s="365"/>
      <c r="AH137" s="365"/>
      <c r="AI137" s="365"/>
      <c r="AJ137" s="365"/>
      <c r="AK137" s="365"/>
      <c r="AL137" s="365"/>
      <c r="AM137" s="365"/>
      <c r="AN137" s="365"/>
      <c r="AO137" s="365"/>
      <c r="AP137" s="365"/>
      <c r="AQ137" s="365"/>
      <c r="AR137" s="365"/>
      <c r="AS137" s="365"/>
      <c r="AT137" s="365"/>
      <c r="AU137" s="365"/>
      <c r="AV137" s="365"/>
      <c r="AW137" s="365"/>
      <c r="AX137" s="365"/>
      <c r="AY137" s="365"/>
      <c r="AZ137" s="365"/>
      <c r="BA137" s="365"/>
      <c r="BB137" s="365"/>
      <c r="BC137" s="365"/>
      <c r="BD137" s="365"/>
      <c r="BE137" s="365"/>
      <c r="BF137" s="365"/>
      <c r="BG137" s="365"/>
      <c r="BH137" s="365"/>
      <c r="BI137" s="365"/>
      <c r="BJ137" s="365"/>
      <c r="BK137" s="365"/>
      <c r="BL137" s="365"/>
      <c r="BM137" s="365"/>
      <c r="BN137" s="365"/>
      <c r="BO137" s="365"/>
      <c r="BP137" s="365"/>
      <c r="BQ137" s="365"/>
      <c r="BR137" s="365"/>
      <c r="BS137" s="365"/>
      <c r="BT137" s="365"/>
      <c r="BU137" s="365"/>
      <c r="BV137" s="365"/>
      <c r="BW137" s="365"/>
      <c r="BX137" s="365"/>
      <c r="BY137" s="365"/>
      <c r="BZ137" s="365"/>
      <c r="CA137" s="365"/>
      <c r="CB137" s="365"/>
      <c r="CC137" s="366"/>
      <c r="CD137" s="110"/>
      <c r="CE137" s="110"/>
      <c r="CF137" s="110"/>
      <c r="CG137" s="110"/>
    </row>
    <row r="138" spans="2:85" ht="52.9" customHeight="1">
      <c r="B138" s="74" t="s">
        <v>44</v>
      </c>
      <c r="C138" s="102" t="s">
        <v>67</v>
      </c>
      <c r="D138" s="71" t="s">
        <v>9</v>
      </c>
      <c r="E138" s="96" t="s">
        <v>144</v>
      </c>
      <c r="F138" s="145" t="s">
        <v>67</v>
      </c>
      <c r="G138" s="248">
        <v>188718528</v>
      </c>
      <c r="H138" s="69" t="s">
        <v>218</v>
      </c>
      <c r="I138" s="131"/>
      <c r="J138" s="131"/>
      <c r="K138" s="131"/>
      <c r="L138" s="131"/>
      <c r="M138" s="131">
        <v>11.6</v>
      </c>
      <c r="N138" s="131"/>
      <c r="O138" s="131"/>
      <c r="P138" s="131"/>
      <c r="Q138" s="131"/>
      <c r="R138" s="131"/>
      <c r="S138" s="131"/>
      <c r="T138" s="131"/>
      <c r="U138" s="131"/>
      <c r="V138" s="131">
        <f>M138</f>
        <v>11.6</v>
      </c>
      <c r="W138" s="131">
        <f>V138</f>
        <v>11.6</v>
      </c>
      <c r="X138" s="131">
        <v>8.6999999999999993</v>
      </c>
      <c r="Y138" s="131">
        <v>0</v>
      </c>
      <c r="Z138" s="131"/>
      <c r="AA138" s="131"/>
      <c r="AB138" s="131"/>
      <c r="AC138" s="131"/>
      <c r="AD138" s="131">
        <v>11.7</v>
      </c>
      <c r="AE138" s="131"/>
      <c r="AF138" s="131"/>
      <c r="AG138" s="131"/>
      <c r="AH138" s="131"/>
      <c r="AI138" s="131"/>
      <c r="AJ138" s="131"/>
      <c r="AK138" s="131"/>
      <c r="AL138" s="131"/>
      <c r="AM138" s="131">
        <v>11.7</v>
      </c>
      <c r="AN138" s="131">
        <v>11.7</v>
      </c>
      <c r="AO138" s="131">
        <v>8.6999999999999993</v>
      </c>
      <c r="AP138" s="131">
        <v>0</v>
      </c>
      <c r="AQ138" s="131"/>
      <c r="AR138" s="131"/>
      <c r="AS138" s="131"/>
      <c r="AT138" s="131"/>
      <c r="AU138" s="131">
        <v>11.7</v>
      </c>
      <c r="AV138" s="131"/>
      <c r="AW138" s="131"/>
      <c r="AX138" s="131"/>
      <c r="AY138" s="131"/>
      <c r="AZ138" s="131"/>
      <c r="BA138" s="131"/>
      <c r="BB138" s="131"/>
      <c r="BC138" s="131"/>
      <c r="BD138" s="131">
        <v>11.7</v>
      </c>
      <c r="BE138" s="131">
        <v>11.7</v>
      </c>
      <c r="BF138" s="131">
        <v>8.6999999999999993</v>
      </c>
      <c r="BG138" s="131">
        <v>0</v>
      </c>
      <c r="BH138" s="131"/>
      <c r="BI138" s="131"/>
      <c r="BJ138" s="131"/>
      <c r="BK138" s="131"/>
      <c r="BL138" s="131">
        <v>11.7</v>
      </c>
      <c r="BM138" s="131"/>
      <c r="BN138" s="131"/>
      <c r="BO138" s="131"/>
      <c r="BP138" s="131"/>
      <c r="BQ138" s="131"/>
      <c r="BR138" s="131"/>
      <c r="BS138" s="131"/>
      <c r="BT138" s="131"/>
      <c r="BU138" s="131">
        <v>11.7</v>
      </c>
      <c r="BV138" s="131">
        <v>11.7</v>
      </c>
      <c r="BW138" s="131">
        <v>8.6999999999999993</v>
      </c>
      <c r="BX138" s="191">
        <v>0</v>
      </c>
      <c r="BY138" s="198" t="s">
        <v>181</v>
      </c>
      <c r="BZ138" s="239">
        <v>1</v>
      </c>
      <c r="CA138" s="239">
        <v>1</v>
      </c>
      <c r="CB138" s="239">
        <v>1</v>
      </c>
      <c r="CC138" s="240">
        <v>1</v>
      </c>
    </row>
    <row r="139" spans="2:85" ht="15.75" customHeight="1">
      <c r="B139" s="90" t="s">
        <v>44</v>
      </c>
      <c r="C139" s="91" t="s">
        <v>67</v>
      </c>
      <c r="D139" s="347" t="s">
        <v>133</v>
      </c>
      <c r="E139" s="348"/>
      <c r="F139" s="348"/>
      <c r="G139" s="348"/>
      <c r="H139" s="349"/>
      <c r="I139" s="88"/>
      <c r="J139" s="88"/>
      <c r="K139" s="88"/>
      <c r="L139" s="88"/>
      <c r="M139" s="88">
        <f>SUM(M138)</f>
        <v>11.6</v>
      </c>
      <c r="N139" s="88"/>
      <c r="O139" s="88"/>
      <c r="P139" s="88"/>
      <c r="Q139" s="88"/>
      <c r="R139" s="88"/>
      <c r="S139" s="88"/>
      <c r="T139" s="88"/>
      <c r="U139" s="88"/>
      <c r="V139" s="88">
        <f>SUM(V138)</f>
        <v>11.6</v>
      </c>
      <c r="W139" s="88">
        <f>SUM(W138)</f>
        <v>11.6</v>
      </c>
      <c r="X139" s="88">
        <f>SUM(X138)</f>
        <v>8.6999999999999993</v>
      </c>
      <c r="Y139" s="88">
        <f>SUM(Y138)</f>
        <v>0</v>
      </c>
      <c r="Z139" s="88"/>
      <c r="AA139" s="88"/>
      <c r="AB139" s="88"/>
      <c r="AC139" s="88"/>
      <c r="AD139" s="88">
        <f>SUM(AD138)</f>
        <v>11.7</v>
      </c>
      <c r="AE139" s="88"/>
      <c r="AF139" s="88"/>
      <c r="AG139" s="88"/>
      <c r="AH139" s="88"/>
      <c r="AI139" s="88"/>
      <c r="AJ139" s="88"/>
      <c r="AK139" s="88"/>
      <c r="AL139" s="88"/>
      <c r="AM139" s="88">
        <f>SUM(AM138)</f>
        <v>11.7</v>
      </c>
      <c r="AN139" s="88">
        <f>SUM(AN138)</f>
        <v>11.7</v>
      </c>
      <c r="AO139" s="88">
        <f>SUM(AO138)</f>
        <v>8.6999999999999993</v>
      </c>
      <c r="AP139" s="88">
        <f>SUM(AP138)</f>
        <v>0</v>
      </c>
      <c r="AQ139" s="88"/>
      <c r="AR139" s="88"/>
      <c r="AS139" s="88"/>
      <c r="AT139" s="88"/>
      <c r="AU139" s="88">
        <f>SUM(AU138)</f>
        <v>11.7</v>
      </c>
      <c r="AV139" s="88"/>
      <c r="AW139" s="88"/>
      <c r="AX139" s="88"/>
      <c r="AY139" s="88"/>
      <c r="AZ139" s="88"/>
      <c r="BA139" s="88"/>
      <c r="BB139" s="88"/>
      <c r="BC139" s="88"/>
      <c r="BD139" s="88">
        <f>SUM(BD138)</f>
        <v>11.7</v>
      </c>
      <c r="BE139" s="88">
        <f>SUM(BE138)</f>
        <v>11.7</v>
      </c>
      <c r="BF139" s="88">
        <f>SUM(BF138)</f>
        <v>8.6999999999999993</v>
      </c>
      <c r="BG139" s="88">
        <f>SUM(BG138)</f>
        <v>0</v>
      </c>
      <c r="BH139" s="88"/>
      <c r="BI139" s="88"/>
      <c r="BJ139" s="88"/>
      <c r="BK139" s="88"/>
      <c r="BL139" s="88">
        <f>SUM(BL138)</f>
        <v>11.7</v>
      </c>
      <c r="BM139" s="88"/>
      <c r="BN139" s="88"/>
      <c r="BO139" s="88"/>
      <c r="BP139" s="88"/>
      <c r="BQ139" s="88"/>
      <c r="BR139" s="88"/>
      <c r="BS139" s="88"/>
      <c r="BT139" s="88"/>
      <c r="BU139" s="88">
        <f>SUM(BU138)</f>
        <v>11.7</v>
      </c>
      <c r="BV139" s="88">
        <f>SUM(BV138)</f>
        <v>11.7</v>
      </c>
      <c r="BW139" s="88">
        <f>SUM(BW138)</f>
        <v>8.6999999999999993</v>
      </c>
      <c r="BX139" s="108">
        <f>SUM(BX138)</f>
        <v>0</v>
      </c>
      <c r="BY139" s="192"/>
      <c r="BZ139" s="88"/>
      <c r="CA139" s="88"/>
      <c r="CB139" s="88"/>
      <c r="CC139" s="168"/>
      <c r="CD139" s="109"/>
      <c r="CE139" s="109"/>
      <c r="CF139" s="109"/>
      <c r="CG139" s="109"/>
    </row>
    <row r="140" spans="2:85" ht="12.75">
      <c r="B140" s="27" t="s">
        <v>44</v>
      </c>
      <c r="C140" s="320" t="s">
        <v>138</v>
      </c>
      <c r="D140" s="320"/>
      <c r="E140" s="320"/>
      <c r="F140" s="320"/>
      <c r="G140" s="320"/>
      <c r="H140" s="320"/>
      <c r="I140" s="143"/>
      <c r="J140" s="143"/>
      <c r="K140" s="143">
        <f>K121+K124+K127+K130+K133+K136+K139</f>
        <v>86.9</v>
      </c>
      <c r="L140" s="143"/>
      <c r="M140" s="143">
        <f>M121+M124+M127+M130+M133+M136+M139</f>
        <v>86.899999999999991</v>
      </c>
      <c r="N140" s="143"/>
      <c r="O140" s="143"/>
      <c r="P140" s="143">
        <f>P121+P124+P127+P130+P133+P136+P139</f>
        <v>8.6</v>
      </c>
      <c r="Q140" s="143"/>
      <c r="R140" s="143"/>
      <c r="S140" s="143"/>
      <c r="T140" s="143"/>
      <c r="U140" s="143"/>
      <c r="V140" s="143">
        <f>V121+V124+V127+V130+V133+V136+V139</f>
        <v>182.4</v>
      </c>
      <c r="W140" s="143">
        <f>W121+W124+W127+W130+W133+W136+W139</f>
        <v>95.5</v>
      </c>
      <c r="X140" s="143">
        <f>X121+X124+X127+X130+X133+X136+X139</f>
        <v>8.6999999999999993</v>
      </c>
      <c r="Y140" s="143">
        <f>Y121+Y124+Y127+Y130+Y133+Y136+Y139</f>
        <v>86.9</v>
      </c>
      <c r="Z140" s="143"/>
      <c r="AA140" s="143"/>
      <c r="AB140" s="143">
        <f>AB121+AB124+AB127+AB130+AB133+AB136+AB139</f>
        <v>30</v>
      </c>
      <c r="AC140" s="143"/>
      <c r="AD140" s="143">
        <f>AD121+AD124+AD127+AD130+AD133+AD136+AD139</f>
        <v>33.9</v>
      </c>
      <c r="AE140" s="143"/>
      <c r="AF140" s="143"/>
      <c r="AG140" s="143">
        <f>AG121+AG124+AG127+AG130+AG133+AG136+AG139</f>
        <v>8.6</v>
      </c>
      <c r="AH140" s="143"/>
      <c r="AI140" s="143"/>
      <c r="AJ140" s="143"/>
      <c r="AK140" s="143"/>
      <c r="AL140" s="143"/>
      <c r="AM140" s="143">
        <f>AM121+AM124+AM127+AM130+AM133+AM136+AM139</f>
        <v>72.5</v>
      </c>
      <c r="AN140" s="143">
        <f>AN121+AN124+AN127+AN130+AN133+AN136+AN139</f>
        <v>42.5</v>
      </c>
      <c r="AO140" s="143">
        <f>AO121+AO124+AO127+AO130+AO133+AO136+AO139</f>
        <v>8.6999999999999993</v>
      </c>
      <c r="AP140" s="143">
        <f>AP121+AP124+AP127+AP130+AP133+AP136+AP139</f>
        <v>30</v>
      </c>
      <c r="AQ140" s="143"/>
      <c r="AR140" s="143"/>
      <c r="AS140" s="143"/>
      <c r="AT140" s="143"/>
      <c r="AU140" s="143">
        <f>AU121+AU124+AU127+AU130+AU133+AU136+AU139</f>
        <v>82</v>
      </c>
      <c r="AV140" s="143"/>
      <c r="AW140" s="143"/>
      <c r="AX140" s="143">
        <f>AX121+AX124+AX127+AX130+AX133+AX136+AX139</f>
        <v>8.6</v>
      </c>
      <c r="AY140" s="143"/>
      <c r="AZ140" s="143"/>
      <c r="BA140" s="143"/>
      <c r="BB140" s="143"/>
      <c r="BC140" s="143"/>
      <c r="BD140" s="143">
        <f>BD121+BD124+BD127+BD130+BD133+BD136+BD139</f>
        <v>90.600000000000009</v>
      </c>
      <c r="BE140" s="143">
        <f>BE121+BE124+BE127+BE130+BE133+BE136+BE139</f>
        <v>76.2</v>
      </c>
      <c r="BF140" s="143">
        <f>BF121+BF124+BF127+BF130+BF133+BF136+BF139</f>
        <v>8.6999999999999993</v>
      </c>
      <c r="BG140" s="143">
        <f>BG121+BG124+BG127+BG130+BG133+BG136+BG139</f>
        <v>0</v>
      </c>
      <c r="BH140" s="143"/>
      <c r="BI140" s="143"/>
      <c r="BJ140" s="143"/>
      <c r="BK140" s="143"/>
      <c r="BL140" s="143">
        <f>BL121+BL124+BL127+BL130+BL133+BL136+BL139</f>
        <v>82</v>
      </c>
      <c r="BM140" s="143"/>
      <c r="BN140" s="143"/>
      <c r="BO140" s="143">
        <f>BO121+BO124+BO127+BO130+BO133+BO136+BO139</f>
        <v>8.6</v>
      </c>
      <c r="BP140" s="143"/>
      <c r="BQ140" s="143"/>
      <c r="BR140" s="143"/>
      <c r="BS140" s="143"/>
      <c r="BT140" s="143"/>
      <c r="BU140" s="143">
        <f>BU121+BU124+BU127+BU130+BU133+BU136+BU139</f>
        <v>90.600000000000009</v>
      </c>
      <c r="BV140" s="143">
        <f>BV121+BV124+BV127+BV130+BV133+BV136+BV139</f>
        <v>90.600000000000009</v>
      </c>
      <c r="BW140" s="143">
        <f>BW121+BW124+BW127+BW130+BW133+BW136+BW139</f>
        <v>8.6999999999999993</v>
      </c>
      <c r="BX140" s="196">
        <f>BX121+BX124+BX127+BX130+BX133+BX136+BX139</f>
        <v>0</v>
      </c>
      <c r="BY140" s="37"/>
      <c r="BZ140" s="24"/>
      <c r="CA140" s="24"/>
      <c r="CB140" s="24"/>
      <c r="CC140" s="29"/>
    </row>
    <row r="141" spans="2:85" ht="12.75">
      <c r="B141" s="74" t="s">
        <v>45</v>
      </c>
      <c r="C141" s="103" t="s">
        <v>147</v>
      </c>
      <c r="D141" s="104"/>
      <c r="E141" s="104"/>
      <c r="F141" s="10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4"/>
      <c r="AC141" s="104"/>
      <c r="AD141" s="104"/>
      <c r="AE141" s="104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  <c r="AR141" s="104"/>
      <c r="AS141" s="104"/>
      <c r="AT141" s="104"/>
      <c r="AU141" s="104"/>
      <c r="AV141" s="104"/>
      <c r="AW141" s="104"/>
      <c r="AX141" s="104"/>
      <c r="AY141" s="104"/>
      <c r="AZ141" s="104"/>
      <c r="BA141" s="104"/>
      <c r="BB141" s="104"/>
      <c r="BC141" s="104"/>
      <c r="BD141" s="104"/>
      <c r="BE141" s="104"/>
      <c r="BF141" s="104"/>
      <c r="BG141" s="104"/>
      <c r="BH141" s="104"/>
      <c r="BI141" s="104"/>
      <c r="BJ141" s="104"/>
      <c r="BK141" s="104"/>
      <c r="BL141" s="104"/>
      <c r="BM141" s="104"/>
      <c r="BN141" s="104"/>
      <c r="BO141" s="104"/>
      <c r="BP141" s="104"/>
      <c r="BQ141" s="104"/>
      <c r="BR141" s="104"/>
      <c r="BS141" s="104"/>
      <c r="BT141" s="104"/>
      <c r="BU141" s="104"/>
      <c r="BV141" s="104"/>
      <c r="BW141" s="104"/>
      <c r="BX141" s="104"/>
      <c r="BY141" s="104"/>
      <c r="BZ141" s="104"/>
      <c r="CA141" s="104"/>
      <c r="CB141" s="104"/>
      <c r="CC141" s="105"/>
    </row>
    <row r="142" spans="2:85" ht="12.75">
      <c r="B142" s="74" t="s">
        <v>45</v>
      </c>
      <c r="C142" s="15" t="s">
        <v>9</v>
      </c>
      <c r="D142" s="308" t="s">
        <v>148</v>
      </c>
      <c r="E142" s="308"/>
      <c r="F142" s="308"/>
      <c r="G142" s="308"/>
      <c r="H142" s="308"/>
      <c r="I142" s="308"/>
      <c r="J142" s="308"/>
      <c r="K142" s="308"/>
      <c r="L142" s="308"/>
      <c r="M142" s="308"/>
      <c r="N142" s="308"/>
      <c r="O142" s="308"/>
      <c r="P142" s="308"/>
      <c r="Q142" s="308"/>
      <c r="R142" s="308"/>
      <c r="S142" s="308"/>
      <c r="T142" s="308"/>
      <c r="U142" s="308"/>
      <c r="V142" s="308"/>
      <c r="W142" s="308"/>
      <c r="X142" s="308"/>
      <c r="Y142" s="308"/>
      <c r="Z142" s="308"/>
      <c r="AA142" s="308"/>
      <c r="AB142" s="308"/>
      <c r="AC142" s="308"/>
      <c r="AD142" s="308"/>
      <c r="AE142" s="308"/>
      <c r="AF142" s="308"/>
      <c r="AG142" s="308"/>
      <c r="AH142" s="308"/>
      <c r="AI142" s="308"/>
      <c r="AJ142" s="308"/>
      <c r="AK142" s="308"/>
      <c r="AL142" s="308"/>
      <c r="AM142" s="308"/>
      <c r="AN142" s="308"/>
      <c r="AO142" s="308"/>
      <c r="AP142" s="308"/>
      <c r="AQ142" s="308"/>
      <c r="AR142" s="308"/>
      <c r="AS142" s="308"/>
      <c r="AT142" s="308"/>
      <c r="AU142" s="308"/>
      <c r="AV142" s="308"/>
      <c r="AW142" s="308"/>
      <c r="AX142" s="308"/>
      <c r="AY142" s="308"/>
      <c r="AZ142" s="308"/>
      <c r="BA142" s="308"/>
      <c r="BB142" s="308"/>
      <c r="BC142" s="308"/>
      <c r="BD142" s="308"/>
      <c r="BE142" s="308"/>
      <c r="BF142" s="308"/>
      <c r="BG142" s="308"/>
      <c r="BH142" s="308"/>
      <c r="BI142" s="308"/>
      <c r="BJ142" s="308"/>
      <c r="BK142" s="308"/>
      <c r="BL142" s="308"/>
      <c r="BM142" s="308"/>
      <c r="BN142" s="308"/>
      <c r="BO142" s="308"/>
      <c r="BP142" s="308"/>
      <c r="BQ142" s="308"/>
      <c r="BR142" s="308"/>
      <c r="BS142" s="308"/>
      <c r="BT142" s="308"/>
      <c r="BU142" s="371"/>
      <c r="BV142" s="371"/>
      <c r="BW142" s="371"/>
      <c r="BX142" s="371"/>
      <c r="BY142" s="371"/>
      <c r="BZ142" s="146"/>
      <c r="CA142" s="146"/>
      <c r="CB142" s="146"/>
      <c r="CC142" s="163"/>
    </row>
    <row r="143" spans="2:85" ht="126" customHeight="1">
      <c r="B143" s="264" t="s">
        <v>45</v>
      </c>
      <c r="C143" s="250" t="s">
        <v>9</v>
      </c>
      <c r="D143" s="362" t="s">
        <v>9</v>
      </c>
      <c r="E143" s="361" t="s">
        <v>149</v>
      </c>
      <c r="F143" s="360" t="s">
        <v>9</v>
      </c>
      <c r="G143" s="359">
        <v>188718528</v>
      </c>
      <c r="H143" s="354" t="s">
        <v>222</v>
      </c>
      <c r="I143" s="131"/>
      <c r="J143" s="131"/>
      <c r="K143" s="131"/>
      <c r="L143" s="131"/>
      <c r="M143" s="131"/>
      <c r="N143" s="131">
        <v>3.1</v>
      </c>
      <c r="O143" s="131"/>
      <c r="P143" s="131"/>
      <c r="Q143" s="131"/>
      <c r="R143" s="131"/>
      <c r="S143" s="131"/>
      <c r="T143" s="131"/>
      <c r="U143" s="131"/>
      <c r="V143" s="131">
        <f>N143</f>
        <v>3.1</v>
      </c>
      <c r="W143" s="131">
        <f>N143</f>
        <v>3.1</v>
      </c>
      <c r="X143" s="131">
        <v>2.2999999999999998</v>
      </c>
      <c r="Y143" s="131">
        <v>0</v>
      </c>
      <c r="Z143" s="131"/>
      <c r="AA143" s="131"/>
      <c r="AB143" s="131"/>
      <c r="AC143" s="131"/>
      <c r="AD143" s="131"/>
      <c r="AE143" s="131">
        <v>2.7</v>
      </c>
      <c r="AF143" s="131"/>
      <c r="AG143" s="131"/>
      <c r="AH143" s="131"/>
      <c r="AI143" s="131"/>
      <c r="AJ143" s="131"/>
      <c r="AK143" s="131"/>
      <c r="AL143" s="131"/>
      <c r="AM143" s="131">
        <v>2.7</v>
      </c>
      <c r="AN143" s="131">
        <v>2.7</v>
      </c>
      <c r="AO143" s="131">
        <v>2</v>
      </c>
      <c r="AP143" s="131">
        <v>0</v>
      </c>
      <c r="AQ143" s="131"/>
      <c r="AR143" s="131"/>
      <c r="AS143" s="131"/>
      <c r="AT143" s="131"/>
      <c r="AU143" s="131"/>
      <c r="AV143" s="131">
        <v>3.2</v>
      </c>
      <c r="AW143" s="131"/>
      <c r="AX143" s="131"/>
      <c r="AY143" s="131"/>
      <c r="AZ143" s="131"/>
      <c r="BA143" s="131"/>
      <c r="BB143" s="131"/>
      <c r="BC143" s="131"/>
      <c r="BD143" s="131">
        <v>3.2</v>
      </c>
      <c r="BE143" s="131">
        <v>3.2</v>
      </c>
      <c r="BF143" s="131">
        <v>2.2000000000000002</v>
      </c>
      <c r="BG143" s="131">
        <v>0</v>
      </c>
      <c r="BH143" s="131"/>
      <c r="BI143" s="131"/>
      <c r="BJ143" s="131"/>
      <c r="BK143" s="131"/>
      <c r="BL143" s="131"/>
      <c r="BM143" s="131">
        <v>3.2</v>
      </c>
      <c r="BN143" s="131"/>
      <c r="BO143" s="131"/>
      <c r="BP143" s="131"/>
      <c r="BQ143" s="131"/>
      <c r="BR143" s="131"/>
      <c r="BS143" s="131"/>
      <c r="BT143" s="131"/>
      <c r="BU143" s="131">
        <v>3.2</v>
      </c>
      <c r="BV143" s="131">
        <v>3.2</v>
      </c>
      <c r="BW143" s="131">
        <v>2</v>
      </c>
      <c r="BX143" s="191">
        <v>0</v>
      </c>
      <c r="BY143" s="199" t="s">
        <v>183</v>
      </c>
      <c r="BZ143" s="147" t="s">
        <v>213</v>
      </c>
      <c r="CA143" s="147" t="s">
        <v>214</v>
      </c>
      <c r="CB143" s="147" t="s">
        <v>215</v>
      </c>
      <c r="CC143" s="170" t="s">
        <v>215</v>
      </c>
    </row>
    <row r="144" spans="2:85" ht="48.6" customHeight="1">
      <c r="B144" s="264"/>
      <c r="C144" s="250"/>
      <c r="D144" s="362"/>
      <c r="E144" s="361"/>
      <c r="F144" s="360"/>
      <c r="G144" s="359"/>
      <c r="H144" s="354"/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98"/>
      <c r="U144" s="98"/>
      <c r="V144" s="98"/>
      <c r="W144" s="98"/>
      <c r="X144" s="98"/>
      <c r="Y144" s="98"/>
      <c r="Z144" s="98"/>
      <c r="AA144" s="98"/>
      <c r="AB144" s="98"/>
      <c r="AC144" s="98"/>
      <c r="AD144" s="98"/>
      <c r="AE144" s="98"/>
      <c r="AF144" s="98"/>
      <c r="AG144" s="98"/>
      <c r="AH144" s="98"/>
      <c r="AI144" s="98"/>
      <c r="AJ144" s="98"/>
      <c r="AK144" s="98"/>
      <c r="AL144" s="98"/>
      <c r="AM144" s="98"/>
      <c r="AN144" s="98"/>
      <c r="AO144" s="98"/>
      <c r="AP144" s="98"/>
      <c r="AQ144" s="98"/>
      <c r="AR144" s="98"/>
      <c r="AS144" s="98"/>
      <c r="AT144" s="98"/>
      <c r="AU144" s="98"/>
      <c r="AV144" s="98"/>
      <c r="AW144" s="98"/>
      <c r="AX144" s="98"/>
      <c r="AY144" s="98"/>
      <c r="AZ144" s="98"/>
      <c r="BA144" s="98"/>
      <c r="BB144" s="98"/>
      <c r="BC144" s="98"/>
      <c r="BD144" s="98"/>
      <c r="BE144" s="98"/>
      <c r="BF144" s="98"/>
      <c r="BG144" s="98"/>
      <c r="BH144" s="98"/>
      <c r="BI144" s="98"/>
      <c r="BJ144" s="98"/>
      <c r="BK144" s="98"/>
      <c r="BL144" s="98"/>
      <c r="BM144" s="98"/>
      <c r="BN144" s="98"/>
      <c r="BO144" s="98"/>
      <c r="BP144" s="98"/>
      <c r="BQ144" s="98"/>
      <c r="BR144" s="98"/>
      <c r="BS144" s="98"/>
      <c r="BT144" s="98"/>
      <c r="BU144" s="98"/>
      <c r="BV144" s="98"/>
      <c r="BW144" s="98"/>
      <c r="BX144" s="111"/>
      <c r="BY144" s="199"/>
      <c r="BZ144" s="141"/>
      <c r="CA144" s="141"/>
      <c r="CB144" s="141"/>
      <c r="CC144" s="241"/>
    </row>
    <row r="145" spans="2:86" ht="15.75" customHeight="1">
      <c r="B145" s="90" t="s">
        <v>45</v>
      </c>
      <c r="C145" s="91" t="s">
        <v>9</v>
      </c>
      <c r="D145" s="347" t="s">
        <v>133</v>
      </c>
      <c r="E145" s="348"/>
      <c r="F145" s="348"/>
      <c r="G145" s="348"/>
      <c r="H145" s="349"/>
      <c r="I145" s="88"/>
      <c r="J145" s="88"/>
      <c r="K145" s="88"/>
      <c r="L145" s="88"/>
      <c r="M145" s="88"/>
      <c r="N145" s="88">
        <f>SUM(N143)</f>
        <v>3.1</v>
      </c>
      <c r="O145" s="88"/>
      <c r="P145" s="88"/>
      <c r="Q145" s="88"/>
      <c r="R145" s="88"/>
      <c r="S145" s="88"/>
      <c r="T145" s="88"/>
      <c r="U145" s="88"/>
      <c r="V145" s="88">
        <f>SUM(V143)</f>
        <v>3.1</v>
      </c>
      <c r="W145" s="88">
        <f>SUM(W143)</f>
        <v>3.1</v>
      </c>
      <c r="X145" s="88">
        <f>SUM(X143)</f>
        <v>2.2999999999999998</v>
      </c>
      <c r="Y145" s="88">
        <f>SUM(Y143)</f>
        <v>0</v>
      </c>
      <c r="Z145" s="88"/>
      <c r="AA145" s="88"/>
      <c r="AB145" s="88"/>
      <c r="AC145" s="88"/>
      <c r="AD145" s="88"/>
      <c r="AE145" s="88">
        <f>SUM(AE143)</f>
        <v>2.7</v>
      </c>
      <c r="AF145" s="88"/>
      <c r="AG145" s="88"/>
      <c r="AH145" s="88"/>
      <c r="AI145" s="88"/>
      <c r="AJ145" s="88"/>
      <c r="AK145" s="88"/>
      <c r="AL145" s="88"/>
      <c r="AM145" s="88">
        <f>SUM(AM143)</f>
        <v>2.7</v>
      </c>
      <c r="AN145" s="88">
        <f>SUM(AN143)</f>
        <v>2.7</v>
      </c>
      <c r="AO145" s="88">
        <f>SUM(AO143)</f>
        <v>2</v>
      </c>
      <c r="AP145" s="88">
        <f>SUM(AP143)</f>
        <v>0</v>
      </c>
      <c r="AQ145" s="88"/>
      <c r="AR145" s="88"/>
      <c r="AS145" s="88"/>
      <c r="AT145" s="88"/>
      <c r="AU145" s="88"/>
      <c r="AV145" s="88">
        <f>SUM(AV143)</f>
        <v>3.2</v>
      </c>
      <c r="AW145" s="88"/>
      <c r="AX145" s="88"/>
      <c r="AY145" s="88"/>
      <c r="AZ145" s="88"/>
      <c r="BA145" s="88"/>
      <c r="BB145" s="88"/>
      <c r="BC145" s="88"/>
      <c r="BD145" s="88">
        <f>SUM(BD143)</f>
        <v>3.2</v>
      </c>
      <c r="BE145" s="88">
        <f>SUM(BE143)</f>
        <v>3.2</v>
      </c>
      <c r="BF145" s="88">
        <f>SUM(BF143)</f>
        <v>2.2000000000000002</v>
      </c>
      <c r="BG145" s="88">
        <f>SUM(BG143)</f>
        <v>0</v>
      </c>
      <c r="BH145" s="88"/>
      <c r="BI145" s="88"/>
      <c r="BJ145" s="88"/>
      <c r="BK145" s="88"/>
      <c r="BL145" s="88"/>
      <c r="BM145" s="88">
        <f>SUM(BM143)</f>
        <v>3.2</v>
      </c>
      <c r="BN145" s="88"/>
      <c r="BO145" s="88"/>
      <c r="BP145" s="88"/>
      <c r="BQ145" s="88"/>
      <c r="BR145" s="88"/>
      <c r="BS145" s="88"/>
      <c r="BT145" s="88"/>
      <c r="BU145" s="88">
        <f>SUM(BU143)</f>
        <v>3.2</v>
      </c>
      <c r="BV145" s="88">
        <f>SUM(BV143)</f>
        <v>3.2</v>
      </c>
      <c r="BW145" s="88">
        <f>SUM(BW143)</f>
        <v>2</v>
      </c>
      <c r="BX145" s="108">
        <f>SUM(BX143)</f>
        <v>0</v>
      </c>
      <c r="BY145" s="192"/>
      <c r="BZ145" s="88"/>
      <c r="CA145" s="88"/>
      <c r="CB145" s="88"/>
      <c r="CC145" s="168"/>
      <c r="CD145" s="109"/>
      <c r="CE145" s="109"/>
      <c r="CF145" s="109"/>
      <c r="CG145" s="109"/>
      <c r="CH145" s="107"/>
    </row>
    <row r="146" spans="2:86" ht="12.75">
      <c r="B146" s="27" t="s">
        <v>45</v>
      </c>
      <c r="C146" s="320" t="s">
        <v>138</v>
      </c>
      <c r="D146" s="320"/>
      <c r="E146" s="320"/>
      <c r="F146" s="320"/>
      <c r="G146" s="320"/>
      <c r="H146" s="320"/>
      <c r="I146" s="24"/>
      <c r="J146" s="24"/>
      <c r="K146" s="24"/>
      <c r="L146" s="24"/>
      <c r="M146" s="24"/>
      <c r="N146" s="24">
        <f>N145</f>
        <v>3.1</v>
      </c>
      <c r="O146" s="24"/>
      <c r="P146" s="24"/>
      <c r="Q146" s="24"/>
      <c r="R146" s="24"/>
      <c r="S146" s="24"/>
      <c r="T146" s="24"/>
      <c r="U146" s="24"/>
      <c r="V146" s="24">
        <f>V145</f>
        <v>3.1</v>
      </c>
      <c r="W146" s="24">
        <f>W145</f>
        <v>3.1</v>
      </c>
      <c r="X146" s="24">
        <f>X145</f>
        <v>2.2999999999999998</v>
      </c>
      <c r="Y146" s="24">
        <f>Y145</f>
        <v>0</v>
      </c>
      <c r="Z146" s="24"/>
      <c r="AA146" s="24"/>
      <c r="AB146" s="24"/>
      <c r="AC146" s="24"/>
      <c r="AD146" s="24"/>
      <c r="AE146" s="24">
        <f>AE145</f>
        <v>2.7</v>
      </c>
      <c r="AF146" s="24"/>
      <c r="AG146" s="24"/>
      <c r="AH146" s="24"/>
      <c r="AI146" s="24"/>
      <c r="AJ146" s="24"/>
      <c r="AK146" s="24"/>
      <c r="AL146" s="24"/>
      <c r="AM146" s="24">
        <f>AM145</f>
        <v>2.7</v>
      </c>
      <c r="AN146" s="24">
        <f>AN145</f>
        <v>2.7</v>
      </c>
      <c r="AO146" s="24">
        <f>AO145</f>
        <v>2</v>
      </c>
      <c r="AP146" s="24">
        <f>AP145</f>
        <v>0</v>
      </c>
      <c r="AQ146" s="24"/>
      <c r="AR146" s="24"/>
      <c r="AS146" s="24"/>
      <c r="AT146" s="24"/>
      <c r="AU146" s="24"/>
      <c r="AV146" s="24">
        <f>AV145</f>
        <v>3.2</v>
      </c>
      <c r="AW146" s="24"/>
      <c r="AX146" s="24"/>
      <c r="AY146" s="24"/>
      <c r="AZ146" s="24"/>
      <c r="BA146" s="24"/>
      <c r="BB146" s="24"/>
      <c r="BC146" s="24"/>
      <c r="BD146" s="24">
        <f>BD145</f>
        <v>3.2</v>
      </c>
      <c r="BE146" s="24">
        <f>BE145</f>
        <v>3.2</v>
      </c>
      <c r="BF146" s="24">
        <f>BF145</f>
        <v>2.2000000000000002</v>
      </c>
      <c r="BG146" s="24">
        <f>BG145</f>
        <v>0</v>
      </c>
      <c r="BH146" s="24"/>
      <c r="BI146" s="24"/>
      <c r="BJ146" s="24"/>
      <c r="BK146" s="24"/>
      <c r="BL146" s="24"/>
      <c r="BM146" s="24">
        <f>BM145</f>
        <v>3.2</v>
      </c>
      <c r="BN146" s="24"/>
      <c r="BO146" s="24"/>
      <c r="BP146" s="24"/>
      <c r="BQ146" s="24"/>
      <c r="BR146" s="24"/>
      <c r="BS146" s="24"/>
      <c r="BT146" s="24"/>
      <c r="BU146" s="24">
        <f>BU145</f>
        <v>3.2</v>
      </c>
      <c r="BV146" s="24">
        <f>BV145</f>
        <v>3.2</v>
      </c>
      <c r="BW146" s="24">
        <f>BW145</f>
        <v>2</v>
      </c>
      <c r="BX146" s="190">
        <f>BX145</f>
        <v>0</v>
      </c>
      <c r="BY146" s="37"/>
      <c r="BZ146" s="24"/>
      <c r="CA146" s="24"/>
      <c r="CB146" s="24"/>
      <c r="CC146" s="29"/>
    </row>
    <row r="147" spans="2:86" ht="12.75">
      <c r="B147" s="74" t="s">
        <v>51</v>
      </c>
      <c r="C147" s="367" t="s">
        <v>150</v>
      </c>
      <c r="D147" s="368"/>
      <c r="E147" s="368"/>
      <c r="F147" s="368"/>
      <c r="G147" s="368"/>
      <c r="H147" s="368"/>
      <c r="I147" s="368"/>
      <c r="J147" s="368"/>
      <c r="K147" s="368"/>
      <c r="L147" s="368"/>
      <c r="M147" s="368"/>
      <c r="N147" s="368"/>
      <c r="O147" s="368"/>
      <c r="P147" s="368"/>
      <c r="Q147" s="368"/>
      <c r="R147" s="368"/>
      <c r="S147" s="368"/>
      <c r="T147" s="368"/>
      <c r="U147" s="368"/>
      <c r="V147" s="368"/>
      <c r="W147" s="368"/>
      <c r="X147" s="368"/>
      <c r="Y147" s="368"/>
      <c r="Z147" s="368"/>
      <c r="AA147" s="368"/>
      <c r="AB147" s="368"/>
      <c r="AC147" s="368"/>
      <c r="AD147" s="368"/>
      <c r="AE147" s="368"/>
      <c r="AF147" s="368"/>
      <c r="AG147" s="368"/>
      <c r="AH147" s="368"/>
      <c r="AI147" s="368"/>
      <c r="AJ147" s="368"/>
      <c r="AK147" s="368"/>
      <c r="AL147" s="368"/>
      <c r="AM147" s="368"/>
      <c r="AN147" s="368"/>
      <c r="AO147" s="368"/>
      <c r="AP147" s="368"/>
      <c r="AQ147" s="368"/>
      <c r="AR147" s="368"/>
      <c r="AS147" s="368"/>
      <c r="AT147" s="368"/>
      <c r="AU147" s="368"/>
      <c r="AV147" s="368"/>
      <c r="AW147" s="368"/>
      <c r="AX147" s="368"/>
      <c r="AY147" s="368"/>
      <c r="AZ147" s="368"/>
      <c r="BA147" s="368"/>
      <c r="BB147" s="368"/>
      <c r="BC147" s="368"/>
      <c r="BD147" s="368"/>
      <c r="BE147" s="368"/>
      <c r="BF147" s="368"/>
      <c r="BG147" s="368"/>
      <c r="BH147" s="368"/>
      <c r="BI147" s="368"/>
      <c r="BJ147" s="368"/>
      <c r="BK147" s="368"/>
      <c r="BL147" s="368"/>
      <c r="BM147" s="368"/>
      <c r="BN147" s="368"/>
      <c r="BO147" s="368"/>
      <c r="BP147" s="368"/>
      <c r="BQ147" s="368"/>
      <c r="BR147" s="368"/>
      <c r="BS147" s="368"/>
      <c r="BT147" s="368"/>
      <c r="BU147" s="368"/>
      <c r="BV147" s="368"/>
      <c r="BW147" s="368"/>
      <c r="BX147" s="368"/>
      <c r="BY147" s="368"/>
      <c r="BZ147" s="368"/>
      <c r="CA147" s="368"/>
      <c r="CB147" s="368"/>
      <c r="CC147" s="372"/>
    </row>
    <row r="148" spans="2:86" ht="12.75" customHeight="1">
      <c r="B148" s="74" t="s">
        <v>51</v>
      </c>
      <c r="C148" s="94" t="s">
        <v>9</v>
      </c>
      <c r="D148" s="364" t="s">
        <v>151</v>
      </c>
      <c r="E148" s="365"/>
      <c r="F148" s="365"/>
      <c r="G148" s="365"/>
      <c r="H148" s="365"/>
      <c r="I148" s="365"/>
      <c r="J148" s="365"/>
      <c r="K148" s="365"/>
      <c r="L148" s="365"/>
      <c r="M148" s="365"/>
      <c r="N148" s="365"/>
      <c r="O148" s="365"/>
      <c r="P148" s="365"/>
      <c r="Q148" s="365"/>
      <c r="R148" s="365"/>
      <c r="S148" s="365"/>
      <c r="T148" s="365"/>
      <c r="U148" s="365"/>
      <c r="V148" s="365"/>
      <c r="W148" s="365"/>
      <c r="X148" s="365"/>
      <c r="Y148" s="365"/>
      <c r="Z148" s="365"/>
      <c r="AA148" s="365"/>
      <c r="AB148" s="365"/>
      <c r="AC148" s="365"/>
      <c r="AD148" s="365"/>
      <c r="AE148" s="365"/>
      <c r="AF148" s="365"/>
      <c r="AG148" s="365"/>
      <c r="AH148" s="365"/>
      <c r="AI148" s="365"/>
      <c r="AJ148" s="365"/>
      <c r="AK148" s="365"/>
      <c r="AL148" s="365"/>
      <c r="AM148" s="365"/>
      <c r="AN148" s="365"/>
      <c r="AO148" s="365"/>
      <c r="AP148" s="365"/>
      <c r="AQ148" s="365"/>
      <c r="AR148" s="365"/>
      <c r="AS148" s="365"/>
      <c r="AT148" s="365"/>
      <c r="AU148" s="365"/>
      <c r="AV148" s="365"/>
      <c r="AW148" s="365"/>
      <c r="AX148" s="365"/>
      <c r="AY148" s="365"/>
      <c r="AZ148" s="365"/>
      <c r="BA148" s="365"/>
      <c r="BB148" s="365"/>
      <c r="BC148" s="365"/>
      <c r="BD148" s="365"/>
      <c r="BE148" s="365"/>
      <c r="BF148" s="365"/>
      <c r="BG148" s="365"/>
      <c r="BH148" s="365"/>
      <c r="BI148" s="365"/>
      <c r="BJ148" s="365"/>
      <c r="BK148" s="365"/>
      <c r="BL148" s="365"/>
      <c r="BM148" s="365"/>
      <c r="BN148" s="365"/>
      <c r="BO148" s="365"/>
      <c r="BP148" s="365"/>
      <c r="BQ148" s="365"/>
      <c r="BR148" s="365"/>
      <c r="BS148" s="365"/>
      <c r="BT148" s="365"/>
      <c r="BU148" s="365"/>
      <c r="BV148" s="365"/>
      <c r="BW148" s="365"/>
      <c r="BX148" s="365"/>
      <c r="BY148" s="373"/>
      <c r="BZ148" s="373"/>
      <c r="CA148" s="373"/>
      <c r="CB148" s="373"/>
      <c r="CC148" s="374"/>
      <c r="CD148" s="106"/>
      <c r="CE148" s="106"/>
      <c r="CF148" s="106"/>
      <c r="CG148" s="106"/>
    </row>
    <row r="149" spans="2:86" ht="63" customHeight="1">
      <c r="B149" s="272" t="s">
        <v>51</v>
      </c>
      <c r="C149" s="281" t="s">
        <v>9</v>
      </c>
      <c r="D149" s="284" t="s">
        <v>9</v>
      </c>
      <c r="E149" s="287" t="s">
        <v>152</v>
      </c>
      <c r="F149" s="290" t="s">
        <v>20</v>
      </c>
      <c r="G149" s="356" t="s">
        <v>191</v>
      </c>
      <c r="H149" s="265" t="s">
        <v>223</v>
      </c>
      <c r="I149" s="149"/>
      <c r="J149" s="149"/>
      <c r="K149" s="149"/>
      <c r="L149" s="149"/>
      <c r="M149" s="149" t="s">
        <v>192</v>
      </c>
      <c r="N149" s="149"/>
      <c r="O149" s="149"/>
      <c r="P149" s="149"/>
      <c r="Q149" s="149" t="s">
        <v>193</v>
      </c>
      <c r="R149" s="149"/>
      <c r="S149" s="149"/>
      <c r="T149" s="149"/>
      <c r="U149" s="149"/>
      <c r="V149" s="149">
        <f>M149+Q149</f>
        <v>371.5</v>
      </c>
      <c r="W149" s="149">
        <f>V149</f>
        <v>371.5</v>
      </c>
      <c r="X149" s="149">
        <v>168</v>
      </c>
      <c r="Y149" s="149"/>
      <c r="Z149" s="149"/>
      <c r="AA149" s="149"/>
      <c r="AB149" s="149"/>
      <c r="AC149" s="149"/>
      <c r="AD149" s="149">
        <v>222.5</v>
      </c>
      <c r="AE149" s="149">
        <v>1.6</v>
      </c>
      <c r="AF149" s="149"/>
      <c r="AG149" s="149"/>
      <c r="AH149" s="149">
        <v>130</v>
      </c>
      <c r="AI149" s="149"/>
      <c r="AJ149" s="149"/>
      <c r="AK149" s="149"/>
      <c r="AL149" s="149"/>
      <c r="AM149" s="149">
        <f>AD149+AE149+AH149</f>
        <v>354.1</v>
      </c>
      <c r="AN149" s="149">
        <f>AM149</f>
        <v>354.1</v>
      </c>
      <c r="AO149" s="149">
        <v>170</v>
      </c>
      <c r="AP149" s="149">
        <v>0</v>
      </c>
      <c r="AQ149" s="149"/>
      <c r="AR149" s="149"/>
      <c r="AS149" s="149"/>
      <c r="AT149" s="149"/>
      <c r="AU149" s="149">
        <v>242.4</v>
      </c>
      <c r="AV149" s="149"/>
      <c r="AW149" s="149"/>
      <c r="AX149" s="149"/>
      <c r="AY149" s="149">
        <v>150</v>
      </c>
      <c r="AZ149" s="149"/>
      <c r="BA149" s="149"/>
      <c r="BB149" s="149"/>
      <c r="BC149" s="149"/>
      <c r="BD149" s="149">
        <f>AU149+AY149</f>
        <v>392.4</v>
      </c>
      <c r="BE149" s="149">
        <f>BD149</f>
        <v>392.4</v>
      </c>
      <c r="BF149" s="149">
        <v>185.1</v>
      </c>
      <c r="BG149" s="149">
        <v>0</v>
      </c>
      <c r="BH149" s="149"/>
      <c r="BI149" s="149"/>
      <c r="BJ149" s="149"/>
      <c r="BK149" s="149"/>
      <c r="BL149" s="149">
        <v>255.9</v>
      </c>
      <c r="BM149" s="149"/>
      <c r="BN149" s="149"/>
      <c r="BO149" s="149"/>
      <c r="BP149" s="149">
        <v>150</v>
      </c>
      <c r="BQ149" s="149"/>
      <c r="BR149" s="149"/>
      <c r="BS149" s="149"/>
      <c r="BT149" s="149"/>
      <c r="BU149" s="149">
        <f>BL149+BP149</f>
        <v>405.9</v>
      </c>
      <c r="BV149" s="149">
        <f>BU149</f>
        <v>405.9</v>
      </c>
      <c r="BW149" s="149">
        <v>194.3</v>
      </c>
      <c r="BX149" s="150">
        <v>0</v>
      </c>
      <c r="BY149" s="200" t="s">
        <v>184</v>
      </c>
      <c r="BZ149" s="126">
        <v>13</v>
      </c>
      <c r="CA149" s="126">
        <v>13</v>
      </c>
      <c r="CB149" s="126">
        <v>13</v>
      </c>
      <c r="CC149" s="161">
        <v>13</v>
      </c>
      <c r="CD149" s="106"/>
      <c r="CE149" s="106"/>
      <c r="CF149" s="106"/>
      <c r="CG149" s="106"/>
    </row>
    <row r="150" spans="2:86" ht="22.5">
      <c r="B150" s="273"/>
      <c r="C150" s="282"/>
      <c r="D150" s="285"/>
      <c r="E150" s="288"/>
      <c r="F150" s="291"/>
      <c r="G150" s="357"/>
      <c r="H150" s="266"/>
      <c r="I150" s="114"/>
      <c r="J150" s="114"/>
      <c r="K150" s="114"/>
      <c r="L150" s="114"/>
      <c r="M150" s="114"/>
      <c r="N150" s="114"/>
      <c r="O150" s="114"/>
      <c r="P150" s="114"/>
      <c r="Q150" s="114"/>
      <c r="R150" s="114"/>
      <c r="S150" s="114"/>
      <c r="T150" s="114"/>
      <c r="U150" s="114"/>
      <c r="V150" s="114"/>
      <c r="W150" s="114"/>
      <c r="X150" s="114"/>
      <c r="Y150" s="114"/>
      <c r="Z150" s="114"/>
      <c r="AA150" s="114"/>
      <c r="AB150" s="114"/>
      <c r="AC150" s="114"/>
      <c r="AD150" s="114"/>
      <c r="AE150" s="114"/>
      <c r="AF150" s="114"/>
      <c r="AG150" s="114"/>
      <c r="AH150" s="114"/>
      <c r="AI150" s="114"/>
      <c r="AJ150" s="114"/>
      <c r="AK150" s="114"/>
      <c r="AL150" s="114"/>
      <c r="AM150" s="114"/>
      <c r="AN150" s="114"/>
      <c r="AO150" s="114"/>
      <c r="AP150" s="114"/>
      <c r="AQ150" s="114"/>
      <c r="AR150" s="114"/>
      <c r="AS150" s="114"/>
      <c r="AT150" s="114"/>
      <c r="AU150" s="114"/>
      <c r="AV150" s="114"/>
      <c r="AW150" s="114"/>
      <c r="AX150" s="114"/>
      <c r="AY150" s="114"/>
      <c r="AZ150" s="114"/>
      <c r="BA150" s="114"/>
      <c r="BB150" s="114"/>
      <c r="BC150" s="114"/>
      <c r="BD150" s="114"/>
      <c r="BE150" s="114"/>
      <c r="BF150" s="114"/>
      <c r="BG150" s="114"/>
      <c r="BH150" s="114"/>
      <c r="BI150" s="114"/>
      <c r="BJ150" s="114"/>
      <c r="BK150" s="114"/>
      <c r="BL150" s="114"/>
      <c r="BM150" s="114"/>
      <c r="BN150" s="114"/>
      <c r="BO150" s="114"/>
      <c r="BP150" s="114"/>
      <c r="BQ150" s="114"/>
      <c r="BR150" s="114"/>
      <c r="BS150" s="114"/>
      <c r="BT150" s="114"/>
      <c r="BU150" s="114"/>
      <c r="BV150" s="114"/>
      <c r="BW150" s="114"/>
      <c r="BX150" s="115"/>
      <c r="BY150" s="200" t="s">
        <v>182</v>
      </c>
      <c r="BZ150" s="126">
        <v>13</v>
      </c>
      <c r="CA150" s="126">
        <v>13</v>
      </c>
      <c r="CB150" s="126">
        <v>13</v>
      </c>
      <c r="CC150" s="161">
        <v>13</v>
      </c>
      <c r="CD150" s="106"/>
      <c r="CE150" s="106"/>
      <c r="CF150" s="106"/>
      <c r="CG150" s="106"/>
    </row>
    <row r="151" spans="2:86" ht="123.75">
      <c r="B151" s="273"/>
      <c r="C151" s="282"/>
      <c r="D151" s="285"/>
      <c r="E151" s="288"/>
      <c r="F151" s="291"/>
      <c r="G151" s="357"/>
      <c r="H151" s="266"/>
      <c r="I151" s="114"/>
      <c r="J151" s="114"/>
      <c r="K151" s="114"/>
      <c r="L151" s="114"/>
      <c r="M151" s="114"/>
      <c r="N151" s="114"/>
      <c r="O151" s="114"/>
      <c r="P151" s="114"/>
      <c r="Q151" s="114"/>
      <c r="R151" s="114"/>
      <c r="S151" s="114"/>
      <c r="T151" s="114"/>
      <c r="U151" s="114"/>
      <c r="V151" s="114"/>
      <c r="W151" s="114"/>
      <c r="X151" s="114"/>
      <c r="Y151" s="114"/>
      <c r="Z151" s="114"/>
      <c r="AA151" s="114"/>
      <c r="AB151" s="114"/>
      <c r="AC151" s="114"/>
      <c r="AD151" s="114"/>
      <c r="AE151" s="114"/>
      <c r="AF151" s="114"/>
      <c r="AG151" s="114"/>
      <c r="AH151" s="114"/>
      <c r="AI151" s="114"/>
      <c r="AJ151" s="114"/>
      <c r="AK151" s="114"/>
      <c r="AL151" s="114"/>
      <c r="AM151" s="114"/>
      <c r="AN151" s="114"/>
      <c r="AO151" s="114"/>
      <c r="AP151" s="114"/>
      <c r="AQ151" s="114"/>
      <c r="AR151" s="114"/>
      <c r="AS151" s="114"/>
      <c r="AT151" s="114"/>
      <c r="AU151" s="114"/>
      <c r="AV151" s="114"/>
      <c r="AW151" s="114"/>
      <c r="AX151" s="114"/>
      <c r="AY151" s="114"/>
      <c r="AZ151" s="114"/>
      <c r="BA151" s="114"/>
      <c r="BB151" s="114"/>
      <c r="BC151" s="114"/>
      <c r="BD151" s="114"/>
      <c r="BE151" s="114"/>
      <c r="BF151" s="114"/>
      <c r="BG151" s="114"/>
      <c r="BH151" s="114"/>
      <c r="BI151" s="114"/>
      <c r="BJ151" s="114"/>
      <c r="BK151" s="114"/>
      <c r="BL151" s="114"/>
      <c r="BM151" s="114"/>
      <c r="BN151" s="114"/>
      <c r="BO151" s="114"/>
      <c r="BP151" s="114"/>
      <c r="BQ151" s="114"/>
      <c r="BR151" s="114"/>
      <c r="BS151" s="114"/>
      <c r="BT151" s="114"/>
      <c r="BU151" s="114"/>
      <c r="BV151" s="114"/>
      <c r="BW151" s="114"/>
      <c r="BX151" s="115"/>
      <c r="BY151" s="200" t="s">
        <v>185</v>
      </c>
      <c r="BZ151" s="126">
        <v>3.5</v>
      </c>
      <c r="CA151" s="126">
        <v>3.7</v>
      </c>
      <c r="CB151" s="126">
        <v>3.7</v>
      </c>
      <c r="CC151" s="201">
        <v>3.8</v>
      </c>
      <c r="CD151" s="203"/>
      <c r="CE151" s="106"/>
      <c r="CF151" s="106"/>
      <c r="CG151" s="106"/>
    </row>
    <row r="152" spans="2:86" ht="78.75">
      <c r="B152" s="273"/>
      <c r="C152" s="282"/>
      <c r="D152" s="285"/>
      <c r="E152" s="288"/>
      <c r="F152" s="291"/>
      <c r="G152" s="357"/>
      <c r="H152" s="266"/>
      <c r="I152" s="114"/>
      <c r="J152" s="114"/>
      <c r="K152" s="114"/>
      <c r="L152" s="114"/>
      <c r="M152" s="114"/>
      <c r="N152" s="114"/>
      <c r="O152" s="114"/>
      <c r="P152" s="114"/>
      <c r="Q152" s="114"/>
      <c r="R152" s="114"/>
      <c r="S152" s="114"/>
      <c r="T152" s="114"/>
      <c r="U152" s="114"/>
      <c r="V152" s="114"/>
      <c r="W152" s="114"/>
      <c r="X152" s="114"/>
      <c r="Y152" s="114"/>
      <c r="Z152" s="114"/>
      <c r="AA152" s="114"/>
      <c r="AB152" s="114"/>
      <c r="AC152" s="114"/>
      <c r="AD152" s="114"/>
      <c r="AE152" s="114"/>
      <c r="AF152" s="114"/>
      <c r="AG152" s="114"/>
      <c r="AH152" s="114"/>
      <c r="AI152" s="114"/>
      <c r="AJ152" s="114"/>
      <c r="AK152" s="114"/>
      <c r="AL152" s="114"/>
      <c r="AM152" s="114"/>
      <c r="AN152" s="114"/>
      <c r="AO152" s="114"/>
      <c r="AP152" s="114"/>
      <c r="AQ152" s="114"/>
      <c r="AR152" s="114"/>
      <c r="AS152" s="114"/>
      <c r="AT152" s="114"/>
      <c r="AU152" s="114"/>
      <c r="AV152" s="114"/>
      <c r="AW152" s="114"/>
      <c r="AX152" s="114"/>
      <c r="AY152" s="114"/>
      <c r="AZ152" s="114"/>
      <c r="BA152" s="114"/>
      <c r="BB152" s="114"/>
      <c r="BC152" s="114"/>
      <c r="BD152" s="114"/>
      <c r="BE152" s="114"/>
      <c r="BF152" s="114"/>
      <c r="BG152" s="114"/>
      <c r="BH152" s="114"/>
      <c r="BI152" s="114"/>
      <c r="BJ152" s="114"/>
      <c r="BK152" s="114"/>
      <c r="BL152" s="114"/>
      <c r="BM152" s="114"/>
      <c r="BN152" s="114"/>
      <c r="BO152" s="114"/>
      <c r="BP152" s="114"/>
      <c r="BQ152" s="114"/>
      <c r="BR152" s="114"/>
      <c r="BS152" s="114"/>
      <c r="BT152" s="114"/>
      <c r="BU152" s="114"/>
      <c r="BV152" s="114"/>
      <c r="BW152" s="114"/>
      <c r="BX152" s="115"/>
      <c r="BY152" s="200" t="s">
        <v>186</v>
      </c>
      <c r="BZ152" s="126">
        <v>490</v>
      </c>
      <c r="CA152" s="126">
        <v>495</v>
      </c>
      <c r="CB152" s="126">
        <v>521</v>
      </c>
      <c r="CC152" s="161">
        <v>521</v>
      </c>
      <c r="CD152" s="106"/>
      <c r="CE152" s="106"/>
      <c r="CF152" s="106"/>
      <c r="CG152" s="106"/>
    </row>
    <row r="153" spans="2:86" ht="33.75">
      <c r="B153" s="273"/>
      <c r="C153" s="282"/>
      <c r="D153" s="285"/>
      <c r="E153" s="288"/>
      <c r="F153" s="291"/>
      <c r="G153" s="357"/>
      <c r="H153" s="266"/>
      <c r="I153" s="114"/>
      <c r="J153" s="114"/>
      <c r="K153" s="114"/>
      <c r="L153" s="114"/>
      <c r="M153" s="114"/>
      <c r="N153" s="114"/>
      <c r="O153" s="114"/>
      <c r="P153" s="114"/>
      <c r="Q153" s="114"/>
      <c r="R153" s="114"/>
      <c r="S153" s="114"/>
      <c r="T153" s="114"/>
      <c r="U153" s="114"/>
      <c r="V153" s="114"/>
      <c r="W153" s="114"/>
      <c r="X153" s="114"/>
      <c r="Y153" s="114"/>
      <c r="Z153" s="114"/>
      <c r="AA153" s="114"/>
      <c r="AB153" s="114"/>
      <c r="AC153" s="114"/>
      <c r="AD153" s="114"/>
      <c r="AE153" s="114"/>
      <c r="AF153" s="114"/>
      <c r="AG153" s="114"/>
      <c r="AH153" s="114"/>
      <c r="AI153" s="114"/>
      <c r="AJ153" s="114"/>
      <c r="AK153" s="114"/>
      <c r="AL153" s="114"/>
      <c r="AM153" s="114"/>
      <c r="AN153" s="114"/>
      <c r="AO153" s="114"/>
      <c r="AP153" s="114"/>
      <c r="AQ153" s="114"/>
      <c r="AR153" s="114"/>
      <c r="AS153" s="114"/>
      <c r="AT153" s="114"/>
      <c r="AU153" s="114"/>
      <c r="AV153" s="114"/>
      <c r="AW153" s="114"/>
      <c r="AX153" s="114"/>
      <c r="AY153" s="114"/>
      <c r="AZ153" s="114"/>
      <c r="BA153" s="114"/>
      <c r="BB153" s="114"/>
      <c r="BC153" s="114"/>
      <c r="BD153" s="114"/>
      <c r="BE153" s="114"/>
      <c r="BF153" s="114"/>
      <c r="BG153" s="114"/>
      <c r="BH153" s="114"/>
      <c r="BI153" s="114"/>
      <c r="BJ153" s="114"/>
      <c r="BK153" s="114"/>
      <c r="BL153" s="114"/>
      <c r="BM153" s="114"/>
      <c r="BN153" s="114"/>
      <c r="BO153" s="114"/>
      <c r="BP153" s="114"/>
      <c r="BQ153" s="114"/>
      <c r="BR153" s="114"/>
      <c r="BS153" s="114"/>
      <c r="BT153" s="114"/>
      <c r="BU153" s="114"/>
      <c r="BV153" s="114"/>
      <c r="BW153" s="114"/>
      <c r="BX153" s="115"/>
      <c r="BY153" s="200" t="s">
        <v>187</v>
      </c>
      <c r="BZ153" s="126">
        <v>20</v>
      </c>
      <c r="CA153" s="126">
        <v>20</v>
      </c>
      <c r="CB153" s="126">
        <v>20</v>
      </c>
      <c r="CC153" s="161">
        <v>20</v>
      </c>
      <c r="CD153" s="106"/>
      <c r="CE153" s="106"/>
      <c r="CF153" s="106"/>
      <c r="CG153" s="106"/>
    </row>
    <row r="154" spans="2:86" ht="67.5">
      <c r="B154" s="273"/>
      <c r="C154" s="282"/>
      <c r="D154" s="285"/>
      <c r="E154" s="288"/>
      <c r="F154" s="291"/>
      <c r="G154" s="357"/>
      <c r="H154" s="266"/>
      <c r="I154" s="114"/>
      <c r="J154" s="114"/>
      <c r="K154" s="114"/>
      <c r="L154" s="114"/>
      <c r="M154" s="114"/>
      <c r="N154" s="114"/>
      <c r="O154" s="114"/>
      <c r="P154" s="114"/>
      <c r="Q154" s="114"/>
      <c r="R154" s="114"/>
      <c r="S154" s="114"/>
      <c r="T154" s="114"/>
      <c r="U154" s="114"/>
      <c r="V154" s="114"/>
      <c r="W154" s="114"/>
      <c r="X154" s="114"/>
      <c r="Y154" s="114"/>
      <c r="Z154" s="114"/>
      <c r="AA154" s="114"/>
      <c r="AB154" s="114"/>
      <c r="AC154" s="114"/>
      <c r="AD154" s="114"/>
      <c r="AE154" s="114"/>
      <c r="AF154" s="114"/>
      <c r="AG154" s="114"/>
      <c r="AH154" s="114"/>
      <c r="AI154" s="114"/>
      <c r="AJ154" s="114"/>
      <c r="AK154" s="114"/>
      <c r="AL154" s="114"/>
      <c r="AM154" s="114"/>
      <c r="AN154" s="114"/>
      <c r="AO154" s="114"/>
      <c r="AP154" s="114"/>
      <c r="AQ154" s="114"/>
      <c r="AR154" s="114"/>
      <c r="AS154" s="114"/>
      <c r="AT154" s="114"/>
      <c r="AU154" s="114"/>
      <c r="AV154" s="114"/>
      <c r="AW154" s="114"/>
      <c r="AX154" s="114"/>
      <c r="AY154" s="114"/>
      <c r="AZ154" s="114"/>
      <c r="BA154" s="114"/>
      <c r="BB154" s="114"/>
      <c r="BC154" s="114"/>
      <c r="BD154" s="114"/>
      <c r="BE154" s="114"/>
      <c r="BF154" s="114"/>
      <c r="BG154" s="114"/>
      <c r="BH154" s="114"/>
      <c r="BI154" s="114"/>
      <c r="BJ154" s="114"/>
      <c r="BK154" s="114"/>
      <c r="BL154" s="114"/>
      <c r="BM154" s="114"/>
      <c r="BN154" s="114"/>
      <c r="BO154" s="114"/>
      <c r="BP154" s="114"/>
      <c r="BQ154" s="114"/>
      <c r="BR154" s="114"/>
      <c r="BS154" s="114"/>
      <c r="BT154" s="114"/>
      <c r="BU154" s="114"/>
      <c r="BV154" s="114"/>
      <c r="BW154" s="114"/>
      <c r="BX154" s="115"/>
      <c r="BY154" s="200" t="s">
        <v>188</v>
      </c>
      <c r="BZ154" s="126">
        <v>174</v>
      </c>
      <c r="CA154" s="126">
        <v>197</v>
      </c>
      <c r="CB154" s="126">
        <v>208</v>
      </c>
      <c r="CC154" s="161">
        <v>208</v>
      </c>
      <c r="CD154" s="106"/>
      <c r="CE154" s="106"/>
      <c r="CF154" s="106"/>
      <c r="CG154" s="106"/>
    </row>
    <row r="155" spans="2:86" ht="101.25">
      <c r="B155" s="274"/>
      <c r="C155" s="283"/>
      <c r="D155" s="286"/>
      <c r="E155" s="289"/>
      <c r="F155" s="292"/>
      <c r="G155" s="358"/>
      <c r="H155" s="267"/>
      <c r="I155" s="114"/>
      <c r="J155" s="114"/>
      <c r="K155" s="114"/>
      <c r="L155" s="114"/>
      <c r="M155" s="114"/>
      <c r="N155" s="114"/>
      <c r="O155" s="114"/>
      <c r="P155" s="114"/>
      <c r="Q155" s="114"/>
      <c r="R155" s="114"/>
      <c r="S155" s="114"/>
      <c r="T155" s="114"/>
      <c r="U155" s="114"/>
      <c r="V155" s="114"/>
      <c r="W155" s="114"/>
      <c r="X155" s="114"/>
      <c r="Y155" s="114"/>
      <c r="Z155" s="114"/>
      <c r="AA155" s="114"/>
      <c r="AB155" s="114"/>
      <c r="AC155" s="114"/>
      <c r="AD155" s="114"/>
      <c r="AE155" s="114"/>
      <c r="AF155" s="114"/>
      <c r="AG155" s="114"/>
      <c r="AH155" s="114"/>
      <c r="AI155" s="114"/>
      <c r="AJ155" s="114"/>
      <c r="AK155" s="114"/>
      <c r="AL155" s="114"/>
      <c r="AM155" s="114"/>
      <c r="AN155" s="114"/>
      <c r="AO155" s="114"/>
      <c r="AP155" s="114"/>
      <c r="AQ155" s="114"/>
      <c r="AR155" s="114"/>
      <c r="AS155" s="114"/>
      <c r="AT155" s="114"/>
      <c r="AU155" s="114"/>
      <c r="AV155" s="114"/>
      <c r="AW155" s="114"/>
      <c r="AX155" s="114"/>
      <c r="AY155" s="114"/>
      <c r="AZ155" s="114"/>
      <c r="BA155" s="114"/>
      <c r="BB155" s="114"/>
      <c r="BC155" s="114"/>
      <c r="BD155" s="114"/>
      <c r="BE155" s="114"/>
      <c r="BF155" s="114"/>
      <c r="BG155" s="114"/>
      <c r="BH155" s="114"/>
      <c r="BI155" s="114"/>
      <c r="BJ155" s="114"/>
      <c r="BK155" s="114"/>
      <c r="BL155" s="114"/>
      <c r="BM155" s="114"/>
      <c r="BN155" s="114"/>
      <c r="BO155" s="114"/>
      <c r="BP155" s="114"/>
      <c r="BQ155" s="114"/>
      <c r="BR155" s="114"/>
      <c r="BS155" s="114"/>
      <c r="BT155" s="114"/>
      <c r="BU155" s="114"/>
      <c r="BV155" s="114"/>
      <c r="BW155" s="114"/>
      <c r="BX155" s="115"/>
      <c r="BY155" s="200" t="s">
        <v>189</v>
      </c>
      <c r="BZ155" s="126">
        <v>7.96</v>
      </c>
      <c r="CA155" s="126">
        <v>7.79</v>
      </c>
      <c r="CB155" s="126">
        <v>7.64</v>
      </c>
      <c r="CC155" s="161">
        <v>7.64</v>
      </c>
      <c r="CD155" s="106"/>
      <c r="CE155" s="106"/>
      <c r="CF155" s="106"/>
      <c r="CG155" s="106"/>
    </row>
    <row r="156" spans="2:86" ht="56.45" customHeight="1">
      <c r="B156" s="272" t="s">
        <v>51</v>
      </c>
      <c r="C156" s="281" t="s">
        <v>9</v>
      </c>
      <c r="D156" s="275" t="s">
        <v>44</v>
      </c>
      <c r="E156" s="278" t="s">
        <v>153</v>
      </c>
      <c r="F156" s="279" t="s">
        <v>20</v>
      </c>
      <c r="G156" s="280" t="s">
        <v>154</v>
      </c>
      <c r="H156" s="265" t="s">
        <v>224</v>
      </c>
      <c r="I156" s="151"/>
      <c r="J156" s="151"/>
      <c r="K156" s="151"/>
      <c r="L156" s="151"/>
      <c r="M156" s="151">
        <v>63.7</v>
      </c>
      <c r="N156" s="151"/>
      <c r="O156" s="151"/>
      <c r="P156" s="151"/>
      <c r="Q156" s="151"/>
      <c r="R156" s="151"/>
      <c r="S156" s="151"/>
      <c r="T156" s="151"/>
      <c r="U156" s="151"/>
      <c r="V156" s="151">
        <f>M156</f>
        <v>63.7</v>
      </c>
      <c r="W156" s="151">
        <f>V156</f>
        <v>63.7</v>
      </c>
      <c r="X156" s="151">
        <v>21</v>
      </c>
      <c r="Y156" s="151">
        <v>0</v>
      </c>
      <c r="Z156" s="151"/>
      <c r="AA156" s="151"/>
      <c r="AB156" s="151"/>
      <c r="AC156" s="151"/>
      <c r="AD156" s="151">
        <v>84.4</v>
      </c>
      <c r="AE156" s="151">
        <v>0.4</v>
      </c>
      <c r="AF156" s="151"/>
      <c r="AG156" s="151"/>
      <c r="AH156" s="151">
        <v>35</v>
      </c>
      <c r="AI156" s="151"/>
      <c r="AJ156" s="151"/>
      <c r="AK156" s="151"/>
      <c r="AL156" s="151"/>
      <c r="AM156" s="151">
        <f>AD156+AE156+AH156</f>
        <v>119.80000000000001</v>
      </c>
      <c r="AN156" s="151">
        <f>AM156</f>
        <v>119.80000000000001</v>
      </c>
      <c r="AO156" s="151">
        <v>42.8</v>
      </c>
      <c r="AP156" s="151">
        <v>0</v>
      </c>
      <c r="AQ156" s="151"/>
      <c r="AR156" s="151"/>
      <c r="AS156" s="151"/>
      <c r="AT156" s="151"/>
      <c r="AU156" s="151">
        <v>87</v>
      </c>
      <c r="AV156" s="151"/>
      <c r="AW156" s="151"/>
      <c r="AX156" s="151"/>
      <c r="AY156" s="151">
        <v>35</v>
      </c>
      <c r="AZ156" s="151"/>
      <c r="BA156" s="151"/>
      <c r="BB156" s="151"/>
      <c r="BC156" s="151"/>
      <c r="BD156" s="151">
        <f>AU156+AY156</f>
        <v>122</v>
      </c>
      <c r="BE156" s="151">
        <f>BD156</f>
        <v>122</v>
      </c>
      <c r="BF156" s="151">
        <v>44.8</v>
      </c>
      <c r="BG156" s="151">
        <v>0</v>
      </c>
      <c r="BH156" s="151"/>
      <c r="BI156" s="151"/>
      <c r="BJ156" s="151"/>
      <c r="BK156" s="151"/>
      <c r="BL156" s="151">
        <v>87</v>
      </c>
      <c r="BM156" s="151"/>
      <c r="BN156" s="151"/>
      <c r="BO156" s="151"/>
      <c r="BP156" s="151">
        <v>35</v>
      </c>
      <c r="BQ156" s="151"/>
      <c r="BR156" s="151"/>
      <c r="BS156" s="151"/>
      <c r="BT156" s="151"/>
      <c r="BU156" s="151">
        <f>BL156+BP156</f>
        <v>122</v>
      </c>
      <c r="BV156" s="151">
        <f>BU156</f>
        <v>122</v>
      </c>
      <c r="BW156" s="151">
        <v>44.8</v>
      </c>
      <c r="BX156" s="202">
        <v>0</v>
      </c>
      <c r="BY156" s="200" t="s">
        <v>184</v>
      </c>
      <c r="BZ156" s="148"/>
      <c r="CA156" s="126">
        <v>5</v>
      </c>
      <c r="CB156" s="126">
        <v>5</v>
      </c>
      <c r="CC156" s="161">
        <v>5</v>
      </c>
      <c r="CD156" s="106"/>
      <c r="CE156" s="106"/>
      <c r="CF156" s="106"/>
      <c r="CG156" s="106"/>
    </row>
    <row r="157" spans="2:86" ht="22.5">
      <c r="B157" s="273"/>
      <c r="C157" s="282"/>
      <c r="D157" s="276"/>
      <c r="E157" s="278"/>
      <c r="F157" s="279"/>
      <c r="G157" s="280"/>
      <c r="H157" s="266"/>
      <c r="I157" s="114"/>
      <c r="J157" s="114"/>
      <c r="K157" s="114"/>
      <c r="L157" s="114"/>
      <c r="M157" s="114"/>
      <c r="N157" s="114"/>
      <c r="O157" s="114"/>
      <c r="P157" s="114"/>
      <c r="Q157" s="114"/>
      <c r="R157" s="114"/>
      <c r="S157" s="114"/>
      <c r="T157" s="114"/>
      <c r="U157" s="114"/>
      <c r="V157" s="114"/>
      <c r="W157" s="114"/>
      <c r="X157" s="114"/>
      <c r="Y157" s="114"/>
      <c r="Z157" s="114"/>
      <c r="AA157" s="114"/>
      <c r="AB157" s="114"/>
      <c r="AC157" s="114"/>
      <c r="AD157" s="114"/>
      <c r="AE157" s="114"/>
      <c r="AF157" s="114"/>
      <c r="AG157" s="114"/>
      <c r="AH157" s="114"/>
      <c r="AI157" s="114"/>
      <c r="AJ157" s="114"/>
      <c r="AK157" s="114"/>
      <c r="AL157" s="114"/>
      <c r="AM157" s="114"/>
      <c r="AN157" s="114"/>
      <c r="AO157" s="114"/>
      <c r="AP157" s="114"/>
      <c r="AQ157" s="114"/>
      <c r="AR157" s="114"/>
      <c r="AS157" s="114"/>
      <c r="AT157" s="114"/>
      <c r="AU157" s="114"/>
      <c r="AV157" s="114"/>
      <c r="AW157" s="114"/>
      <c r="AX157" s="114"/>
      <c r="AY157" s="114"/>
      <c r="AZ157" s="114"/>
      <c r="BA157" s="114"/>
      <c r="BB157" s="114"/>
      <c r="BC157" s="114"/>
      <c r="BD157" s="114"/>
      <c r="BE157" s="114"/>
      <c r="BF157" s="114"/>
      <c r="BG157" s="114"/>
      <c r="BH157" s="114"/>
      <c r="BI157" s="114"/>
      <c r="BJ157" s="114"/>
      <c r="BK157" s="114"/>
      <c r="BL157" s="114"/>
      <c r="BM157" s="114"/>
      <c r="BN157" s="114"/>
      <c r="BO157" s="114"/>
      <c r="BP157" s="114"/>
      <c r="BQ157" s="114"/>
      <c r="BR157" s="114"/>
      <c r="BS157" s="114"/>
      <c r="BT157" s="114"/>
      <c r="BU157" s="114"/>
      <c r="BV157" s="114"/>
      <c r="BW157" s="114"/>
      <c r="BX157" s="115"/>
      <c r="BY157" s="200" t="s">
        <v>182</v>
      </c>
      <c r="BZ157" s="148"/>
      <c r="CA157" s="126">
        <v>5</v>
      </c>
      <c r="CB157" s="126">
        <v>5</v>
      </c>
      <c r="CC157" s="161">
        <v>5</v>
      </c>
      <c r="CD157" s="106"/>
      <c r="CE157" s="106"/>
      <c r="CF157" s="106"/>
      <c r="CG157" s="106"/>
    </row>
    <row r="158" spans="2:86" ht="123.75">
      <c r="B158" s="273"/>
      <c r="C158" s="282"/>
      <c r="D158" s="276"/>
      <c r="E158" s="278"/>
      <c r="F158" s="279"/>
      <c r="G158" s="280"/>
      <c r="H158" s="266"/>
      <c r="I158" s="114"/>
      <c r="J158" s="114"/>
      <c r="K158" s="114"/>
      <c r="L158" s="114"/>
      <c r="M158" s="114"/>
      <c r="N158" s="114"/>
      <c r="O158" s="114"/>
      <c r="P158" s="114"/>
      <c r="Q158" s="114"/>
      <c r="R158" s="114"/>
      <c r="S158" s="114"/>
      <c r="T158" s="114"/>
      <c r="U158" s="114"/>
      <c r="V158" s="114"/>
      <c r="W158" s="114"/>
      <c r="X158" s="114"/>
      <c r="Y158" s="114"/>
      <c r="Z158" s="114"/>
      <c r="AA158" s="114"/>
      <c r="AB158" s="114"/>
      <c r="AC158" s="114"/>
      <c r="AD158" s="114"/>
      <c r="AE158" s="114"/>
      <c r="AF158" s="114"/>
      <c r="AG158" s="114"/>
      <c r="AH158" s="114"/>
      <c r="AI158" s="114"/>
      <c r="AJ158" s="114"/>
      <c r="AK158" s="114"/>
      <c r="AL158" s="114"/>
      <c r="AM158" s="114"/>
      <c r="AN158" s="114"/>
      <c r="AO158" s="114"/>
      <c r="AP158" s="114"/>
      <c r="AQ158" s="114"/>
      <c r="AR158" s="114"/>
      <c r="AS158" s="114"/>
      <c r="AT158" s="114"/>
      <c r="AU158" s="114"/>
      <c r="AV158" s="114"/>
      <c r="AW158" s="114"/>
      <c r="AX158" s="114"/>
      <c r="AY158" s="114"/>
      <c r="AZ158" s="114"/>
      <c r="BA158" s="114"/>
      <c r="BB158" s="114"/>
      <c r="BC158" s="114"/>
      <c r="BD158" s="114"/>
      <c r="BE158" s="114"/>
      <c r="BF158" s="114"/>
      <c r="BG158" s="114"/>
      <c r="BH158" s="114"/>
      <c r="BI158" s="114"/>
      <c r="BJ158" s="114"/>
      <c r="BK158" s="114"/>
      <c r="BL158" s="114"/>
      <c r="BM158" s="114"/>
      <c r="BN158" s="114"/>
      <c r="BO158" s="114"/>
      <c r="BP158" s="114"/>
      <c r="BQ158" s="114"/>
      <c r="BR158" s="114"/>
      <c r="BS158" s="114"/>
      <c r="BT158" s="114"/>
      <c r="BU158" s="114"/>
      <c r="BV158" s="114"/>
      <c r="BW158" s="114"/>
      <c r="BX158" s="115"/>
      <c r="BY158" s="200" t="s">
        <v>185</v>
      </c>
      <c r="BZ158" s="148"/>
      <c r="CA158" s="126">
        <v>3.6</v>
      </c>
      <c r="CB158" s="126">
        <v>4</v>
      </c>
      <c r="CC158" s="161">
        <v>4</v>
      </c>
      <c r="CD158" s="106"/>
      <c r="CE158" s="106"/>
      <c r="CF158" s="106"/>
      <c r="CG158" s="106"/>
    </row>
    <row r="159" spans="2:86" ht="78.75">
      <c r="B159" s="273"/>
      <c r="C159" s="282"/>
      <c r="D159" s="276"/>
      <c r="E159" s="278"/>
      <c r="F159" s="279"/>
      <c r="G159" s="280"/>
      <c r="H159" s="266"/>
      <c r="I159" s="114"/>
      <c r="J159" s="114"/>
      <c r="K159" s="114"/>
      <c r="L159" s="114"/>
      <c r="M159" s="114"/>
      <c r="N159" s="114"/>
      <c r="O159" s="114"/>
      <c r="P159" s="114"/>
      <c r="Q159" s="114"/>
      <c r="R159" s="114"/>
      <c r="S159" s="114"/>
      <c r="T159" s="114"/>
      <c r="U159" s="114"/>
      <c r="V159" s="114"/>
      <c r="W159" s="114"/>
      <c r="X159" s="114"/>
      <c r="Y159" s="114"/>
      <c r="Z159" s="114"/>
      <c r="AA159" s="114"/>
      <c r="AB159" s="114"/>
      <c r="AC159" s="114"/>
      <c r="AD159" s="114"/>
      <c r="AE159" s="114"/>
      <c r="AF159" s="114"/>
      <c r="AG159" s="114"/>
      <c r="AH159" s="114"/>
      <c r="AI159" s="114"/>
      <c r="AJ159" s="114"/>
      <c r="AK159" s="114"/>
      <c r="AL159" s="114"/>
      <c r="AM159" s="114"/>
      <c r="AN159" s="114"/>
      <c r="AO159" s="114"/>
      <c r="AP159" s="114"/>
      <c r="AQ159" s="114"/>
      <c r="AR159" s="114"/>
      <c r="AS159" s="114"/>
      <c r="AT159" s="114"/>
      <c r="AU159" s="114"/>
      <c r="AV159" s="114"/>
      <c r="AW159" s="114"/>
      <c r="AX159" s="114"/>
      <c r="AY159" s="114"/>
      <c r="AZ159" s="114"/>
      <c r="BA159" s="114"/>
      <c r="BB159" s="114"/>
      <c r="BC159" s="114"/>
      <c r="BD159" s="114"/>
      <c r="BE159" s="114"/>
      <c r="BF159" s="114"/>
      <c r="BG159" s="114"/>
      <c r="BH159" s="114"/>
      <c r="BI159" s="114"/>
      <c r="BJ159" s="114"/>
      <c r="BK159" s="114"/>
      <c r="BL159" s="114"/>
      <c r="BM159" s="114"/>
      <c r="BN159" s="114"/>
      <c r="BO159" s="114"/>
      <c r="BP159" s="114"/>
      <c r="BQ159" s="114"/>
      <c r="BR159" s="114"/>
      <c r="BS159" s="114"/>
      <c r="BT159" s="114"/>
      <c r="BU159" s="114"/>
      <c r="BV159" s="114"/>
      <c r="BW159" s="114"/>
      <c r="BX159" s="115"/>
      <c r="BY159" s="200" t="s">
        <v>186</v>
      </c>
      <c r="BZ159" s="148"/>
      <c r="CA159" s="126">
        <v>530</v>
      </c>
      <c r="CB159" s="126">
        <v>530</v>
      </c>
      <c r="CC159" s="161">
        <v>530</v>
      </c>
      <c r="CD159" s="106"/>
      <c r="CE159" s="106"/>
      <c r="CF159" s="106"/>
      <c r="CG159" s="106"/>
    </row>
    <row r="160" spans="2:86" ht="42" customHeight="1">
      <c r="B160" s="273"/>
      <c r="C160" s="282"/>
      <c r="D160" s="276"/>
      <c r="E160" s="278"/>
      <c r="F160" s="279"/>
      <c r="G160" s="280"/>
      <c r="H160" s="266"/>
      <c r="I160" s="114"/>
      <c r="J160" s="114"/>
      <c r="K160" s="114"/>
      <c r="L160" s="114"/>
      <c r="M160" s="114"/>
      <c r="N160" s="114"/>
      <c r="O160" s="114"/>
      <c r="P160" s="114"/>
      <c r="Q160" s="114"/>
      <c r="R160" s="114"/>
      <c r="S160" s="114"/>
      <c r="T160" s="114"/>
      <c r="U160" s="114"/>
      <c r="V160" s="114"/>
      <c r="W160" s="114"/>
      <c r="X160" s="114"/>
      <c r="Y160" s="114"/>
      <c r="Z160" s="114"/>
      <c r="AA160" s="114"/>
      <c r="AB160" s="114"/>
      <c r="AC160" s="114"/>
      <c r="AD160" s="114"/>
      <c r="AE160" s="114"/>
      <c r="AF160" s="114"/>
      <c r="AG160" s="114"/>
      <c r="AH160" s="114"/>
      <c r="AI160" s="114"/>
      <c r="AJ160" s="114"/>
      <c r="AK160" s="114"/>
      <c r="AL160" s="114"/>
      <c r="AM160" s="114"/>
      <c r="AN160" s="114"/>
      <c r="AO160" s="114"/>
      <c r="AP160" s="114"/>
      <c r="AQ160" s="114"/>
      <c r="AR160" s="114"/>
      <c r="AS160" s="114"/>
      <c r="AT160" s="114"/>
      <c r="AU160" s="114"/>
      <c r="AV160" s="114"/>
      <c r="AW160" s="114"/>
      <c r="AX160" s="114"/>
      <c r="AY160" s="114"/>
      <c r="AZ160" s="114"/>
      <c r="BA160" s="114"/>
      <c r="BB160" s="114"/>
      <c r="BC160" s="114"/>
      <c r="BD160" s="114"/>
      <c r="BE160" s="114"/>
      <c r="BF160" s="114"/>
      <c r="BG160" s="114"/>
      <c r="BH160" s="114"/>
      <c r="BI160" s="114"/>
      <c r="BJ160" s="114"/>
      <c r="BK160" s="114"/>
      <c r="BL160" s="114"/>
      <c r="BM160" s="114"/>
      <c r="BN160" s="114"/>
      <c r="BO160" s="114"/>
      <c r="BP160" s="114"/>
      <c r="BQ160" s="114"/>
      <c r="BR160" s="114"/>
      <c r="BS160" s="114"/>
      <c r="BT160" s="114"/>
      <c r="BU160" s="114"/>
      <c r="BV160" s="114"/>
      <c r="BW160" s="114"/>
      <c r="BX160" s="115"/>
      <c r="BY160" s="200" t="s">
        <v>190</v>
      </c>
      <c r="BZ160" s="148"/>
      <c r="CA160" s="126">
        <v>11</v>
      </c>
      <c r="CB160" s="126">
        <v>11</v>
      </c>
      <c r="CC160" s="161">
        <v>11</v>
      </c>
      <c r="CD160" s="106"/>
      <c r="CE160" s="106"/>
      <c r="CF160" s="106"/>
      <c r="CG160" s="106"/>
    </row>
    <row r="161" spans="2:86" ht="67.5">
      <c r="B161" s="273"/>
      <c r="C161" s="282"/>
      <c r="D161" s="276"/>
      <c r="E161" s="278"/>
      <c r="F161" s="279"/>
      <c r="G161" s="280"/>
      <c r="H161" s="266"/>
      <c r="I161" s="114"/>
      <c r="J161" s="114"/>
      <c r="K161" s="114"/>
      <c r="L161" s="114"/>
      <c r="M161" s="114"/>
      <c r="N161" s="114"/>
      <c r="O161" s="114"/>
      <c r="P161" s="114"/>
      <c r="Q161" s="114"/>
      <c r="R161" s="114"/>
      <c r="S161" s="114"/>
      <c r="T161" s="114"/>
      <c r="U161" s="114"/>
      <c r="V161" s="114"/>
      <c r="W161" s="114"/>
      <c r="X161" s="114"/>
      <c r="Y161" s="114"/>
      <c r="Z161" s="114"/>
      <c r="AA161" s="114"/>
      <c r="AB161" s="114"/>
      <c r="AC161" s="114"/>
      <c r="AD161" s="114"/>
      <c r="AE161" s="114"/>
      <c r="AF161" s="114"/>
      <c r="AG161" s="114"/>
      <c r="AH161" s="114"/>
      <c r="AI161" s="114"/>
      <c r="AJ161" s="114"/>
      <c r="AK161" s="114"/>
      <c r="AL161" s="114"/>
      <c r="AM161" s="114"/>
      <c r="AN161" s="114"/>
      <c r="AO161" s="114"/>
      <c r="AP161" s="114"/>
      <c r="AQ161" s="114"/>
      <c r="AR161" s="114"/>
      <c r="AS161" s="114"/>
      <c r="AT161" s="114"/>
      <c r="AU161" s="114"/>
      <c r="AV161" s="114"/>
      <c r="AW161" s="114"/>
      <c r="AX161" s="114"/>
      <c r="AY161" s="114"/>
      <c r="AZ161" s="114"/>
      <c r="BA161" s="114"/>
      <c r="BB161" s="114"/>
      <c r="BC161" s="114"/>
      <c r="BD161" s="114"/>
      <c r="BE161" s="114"/>
      <c r="BF161" s="114"/>
      <c r="BG161" s="114"/>
      <c r="BH161" s="114"/>
      <c r="BI161" s="114"/>
      <c r="BJ161" s="114"/>
      <c r="BK161" s="114"/>
      <c r="BL161" s="114"/>
      <c r="BM161" s="114"/>
      <c r="BN161" s="114"/>
      <c r="BO161" s="114"/>
      <c r="BP161" s="114"/>
      <c r="BQ161" s="114"/>
      <c r="BR161" s="114"/>
      <c r="BS161" s="114"/>
      <c r="BT161" s="114"/>
      <c r="BU161" s="114"/>
      <c r="BV161" s="114"/>
      <c r="BW161" s="114"/>
      <c r="BX161" s="115"/>
      <c r="BY161" s="200" t="s">
        <v>188</v>
      </c>
      <c r="BZ161" s="148"/>
      <c r="CA161" s="242">
        <v>195</v>
      </c>
      <c r="CB161" s="242">
        <v>205</v>
      </c>
      <c r="CC161" s="243">
        <v>205</v>
      </c>
      <c r="CD161" s="106"/>
      <c r="CE161" s="106"/>
      <c r="CF161" s="106"/>
      <c r="CG161" s="106"/>
    </row>
    <row r="162" spans="2:86" ht="114.75" customHeight="1">
      <c r="B162" s="274"/>
      <c r="C162" s="283"/>
      <c r="D162" s="277"/>
      <c r="E162" s="278"/>
      <c r="F162" s="279"/>
      <c r="G162" s="280"/>
      <c r="H162" s="267"/>
      <c r="I162" s="114"/>
      <c r="J162" s="114"/>
      <c r="K162" s="114"/>
      <c r="L162" s="114"/>
      <c r="M162" s="114"/>
      <c r="N162" s="114"/>
      <c r="O162" s="114"/>
      <c r="P162" s="114"/>
      <c r="Q162" s="114"/>
      <c r="R162" s="114"/>
      <c r="S162" s="114"/>
      <c r="T162" s="114"/>
      <c r="U162" s="114"/>
      <c r="V162" s="114"/>
      <c r="W162" s="114"/>
      <c r="X162" s="114"/>
      <c r="Y162" s="114"/>
      <c r="Z162" s="114"/>
      <c r="AA162" s="114"/>
      <c r="AB162" s="114"/>
      <c r="AC162" s="114"/>
      <c r="AD162" s="114"/>
      <c r="AE162" s="114"/>
      <c r="AF162" s="114"/>
      <c r="AG162" s="114"/>
      <c r="AH162" s="114"/>
      <c r="AI162" s="114"/>
      <c r="AJ162" s="114"/>
      <c r="AK162" s="114"/>
      <c r="AL162" s="114"/>
      <c r="AM162" s="114"/>
      <c r="AN162" s="114"/>
      <c r="AO162" s="114"/>
      <c r="AP162" s="114"/>
      <c r="AQ162" s="114"/>
      <c r="AR162" s="114"/>
      <c r="AS162" s="114"/>
      <c r="AT162" s="114"/>
      <c r="AU162" s="114"/>
      <c r="AV162" s="114"/>
      <c r="AW162" s="114"/>
      <c r="AX162" s="114"/>
      <c r="AY162" s="114"/>
      <c r="AZ162" s="114"/>
      <c r="BA162" s="114"/>
      <c r="BB162" s="114"/>
      <c r="BC162" s="114"/>
      <c r="BD162" s="114"/>
      <c r="BE162" s="114"/>
      <c r="BF162" s="114"/>
      <c r="BG162" s="114"/>
      <c r="BH162" s="114"/>
      <c r="BI162" s="114"/>
      <c r="BJ162" s="114"/>
      <c r="BK162" s="114"/>
      <c r="BL162" s="114"/>
      <c r="BM162" s="114"/>
      <c r="BN162" s="114"/>
      <c r="BO162" s="114"/>
      <c r="BP162" s="114"/>
      <c r="BQ162" s="114"/>
      <c r="BR162" s="114"/>
      <c r="BS162" s="114"/>
      <c r="BT162" s="114"/>
      <c r="BU162" s="114"/>
      <c r="BV162" s="114"/>
      <c r="BW162" s="114"/>
      <c r="BX162" s="115"/>
      <c r="BY162" s="244" t="s">
        <v>189</v>
      </c>
      <c r="BZ162" s="148"/>
      <c r="CA162" s="126">
        <v>7.85</v>
      </c>
      <c r="CB162" s="126">
        <v>7.74</v>
      </c>
      <c r="CC162" s="161">
        <v>7.74</v>
      </c>
      <c r="CD162" s="106"/>
      <c r="CE162" s="106"/>
      <c r="CF162" s="106"/>
      <c r="CG162" s="106"/>
    </row>
    <row r="163" spans="2:86" ht="15.75" customHeight="1">
      <c r="B163" s="90" t="s">
        <v>51</v>
      </c>
      <c r="C163" s="91" t="s">
        <v>9</v>
      </c>
      <c r="D163" s="347" t="s">
        <v>133</v>
      </c>
      <c r="E163" s="348"/>
      <c r="F163" s="348"/>
      <c r="G163" s="348"/>
      <c r="H163" s="349"/>
      <c r="I163" s="88"/>
      <c r="J163" s="88"/>
      <c r="K163" s="88"/>
      <c r="L163" s="88"/>
      <c r="M163" s="88">
        <f>M149+M156</f>
        <v>304.3</v>
      </c>
      <c r="N163" s="88"/>
      <c r="O163" s="88"/>
      <c r="P163" s="88"/>
      <c r="Q163" s="88">
        <f>Q149+Q156</f>
        <v>130.9</v>
      </c>
      <c r="R163" s="88"/>
      <c r="S163" s="88"/>
      <c r="T163" s="88"/>
      <c r="U163" s="88"/>
      <c r="V163" s="88">
        <f>V149+V156</f>
        <v>435.2</v>
      </c>
      <c r="W163" s="88">
        <f>W149+W156</f>
        <v>435.2</v>
      </c>
      <c r="X163" s="88">
        <f>X149+X156</f>
        <v>189</v>
      </c>
      <c r="Y163" s="88">
        <f>Y149+Y156</f>
        <v>0</v>
      </c>
      <c r="Z163" s="88"/>
      <c r="AA163" s="88"/>
      <c r="AB163" s="88"/>
      <c r="AC163" s="88"/>
      <c r="AD163" s="88">
        <f>AD149+AD156</f>
        <v>306.89999999999998</v>
      </c>
      <c r="AE163" s="88">
        <f>AE149+AE156</f>
        <v>2</v>
      </c>
      <c r="AF163" s="88"/>
      <c r="AG163" s="88"/>
      <c r="AH163" s="88">
        <f>AH149+AH156</f>
        <v>165</v>
      </c>
      <c r="AI163" s="88"/>
      <c r="AJ163" s="88"/>
      <c r="AK163" s="88"/>
      <c r="AL163" s="88"/>
      <c r="AM163" s="88">
        <f>AM149+AM156</f>
        <v>473.90000000000003</v>
      </c>
      <c r="AN163" s="88">
        <f>AN149+AN156</f>
        <v>473.90000000000003</v>
      </c>
      <c r="AO163" s="88">
        <f>AO149+AO156</f>
        <v>212.8</v>
      </c>
      <c r="AP163" s="88">
        <f>AP149+AP156</f>
        <v>0</v>
      </c>
      <c r="AQ163" s="88"/>
      <c r="AR163" s="88"/>
      <c r="AS163" s="88"/>
      <c r="AT163" s="88"/>
      <c r="AU163" s="88">
        <f>AU149+AU156</f>
        <v>329.4</v>
      </c>
      <c r="AV163" s="88"/>
      <c r="AW163" s="88"/>
      <c r="AX163" s="88"/>
      <c r="AY163" s="88">
        <f>AY149+AY156</f>
        <v>185</v>
      </c>
      <c r="AZ163" s="88"/>
      <c r="BA163" s="88"/>
      <c r="BB163" s="88"/>
      <c r="BC163" s="88"/>
      <c r="BD163" s="88">
        <f>BD149+BD156</f>
        <v>514.4</v>
      </c>
      <c r="BE163" s="88">
        <f>BE149+BE156</f>
        <v>514.4</v>
      </c>
      <c r="BF163" s="88">
        <f>BF149+BF156</f>
        <v>229.89999999999998</v>
      </c>
      <c r="BG163" s="88"/>
      <c r="BH163" s="88"/>
      <c r="BI163" s="88"/>
      <c r="BJ163" s="88"/>
      <c r="BK163" s="88"/>
      <c r="BL163" s="88">
        <f>BL149+BL156</f>
        <v>342.9</v>
      </c>
      <c r="BM163" s="88"/>
      <c r="BN163" s="88"/>
      <c r="BO163" s="88"/>
      <c r="BP163" s="88">
        <f>BP149+BP156</f>
        <v>185</v>
      </c>
      <c r="BQ163" s="88"/>
      <c r="BR163" s="88"/>
      <c r="BS163" s="88"/>
      <c r="BT163" s="88"/>
      <c r="BU163" s="88">
        <f>BU149+BU156</f>
        <v>527.9</v>
      </c>
      <c r="BV163" s="88">
        <f>BV149+BV156</f>
        <v>527.9</v>
      </c>
      <c r="BW163" s="88">
        <f>BW149+BW156</f>
        <v>239.10000000000002</v>
      </c>
      <c r="BX163" s="88">
        <f>BX149+BX156</f>
        <v>0</v>
      </c>
      <c r="BY163" s="204"/>
      <c r="BZ163" s="88"/>
      <c r="CA163" s="205"/>
      <c r="CB163" s="205"/>
      <c r="CC163" s="206"/>
      <c r="CD163" s="109"/>
      <c r="CE163" s="109"/>
      <c r="CF163" s="109"/>
      <c r="CG163" s="109"/>
      <c r="CH163" s="107"/>
    </row>
    <row r="164" spans="2:86" ht="13.9" customHeight="1">
      <c r="B164" s="27" t="s">
        <v>51</v>
      </c>
      <c r="C164" s="343" t="s">
        <v>138</v>
      </c>
      <c r="D164" s="343"/>
      <c r="E164" s="343"/>
      <c r="F164" s="343"/>
      <c r="G164" s="343"/>
      <c r="H164" s="343"/>
      <c r="I164" s="143"/>
      <c r="J164" s="143"/>
      <c r="K164" s="143"/>
      <c r="L164" s="143"/>
      <c r="M164" s="143">
        <f>M163</f>
        <v>304.3</v>
      </c>
      <c r="N164" s="143"/>
      <c r="O164" s="143"/>
      <c r="P164" s="143"/>
      <c r="Q164" s="143">
        <f>Q163</f>
        <v>130.9</v>
      </c>
      <c r="R164" s="143"/>
      <c r="S164" s="143"/>
      <c r="T164" s="143"/>
      <c r="U164" s="143"/>
      <c r="V164" s="143">
        <f>V163</f>
        <v>435.2</v>
      </c>
      <c r="W164" s="143">
        <f>W163</f>
        <v>435.2</v>
      </c>
      <c r="X164" s="143">
        <f>X163</f>
        <v>189</v>
      </c>
      <c r="Y164" s="143">
        <f>Y163</f>
        <v>0</v>
      </c>
      <c r="Z164" s="143"/>
      <c r="AA164" s="143"/>
      <c r="AB164" s="143"/>
      <c r="AC164" s="143"/>
      <c r="AD164" s="143">
        <f>AD163</f>
        <v>306.89999999999998</v>
      </c>
      <c r="AE164" s="143">
        <f>AE163</f>
        <v>2</v>
      </c>
      <c r="AF164" s="143"/>
      <c r="AG164" s="143"/>
      <c r="AH164" s="143">
        <f>AH163</f>
        <v>165</v>
      </c>
      <c r="AI164" s="143"/>
      <c r="AJ164" s="143"/>
      <c r="AK164" s="143"/>
      <c r="AL164" s="143"/>
      <c r="AM164" s="143">
        <f>AM163</f>
        <v>473.90000000000003</v>
      </c>
      <c r="AN164" s="143">
        <f>AN163</f>
        <v>473.90000000000003</v>
      </c>
      <c r="AO164" s="143">
        <f>AO163</f>
        <v>212.8</v>
      </c>
      <c r="AP164" s="143">
        <f>AP163</f>
        <v>0</v>
      </c>
      <c r="AQ164" s="143"/>
      <c r="AR164" s="143"/>
      <c r="AS164" s="143"/>
      <c r="AT164" s="143"/>
      <c r="AU164" s="143">
        <f>AU163</f>
        <v>329.4</v>
      </c>
      <c r="AV164" s="143"/>
      <c r="AW164" s="143"/>
      <c r="AX164" s="143"/>
      <c r="AY164" s="143">
        <f>AY163</f>
        <v>185</v>
      </c>
      <c r="AZ164" s="143"/>
      <c r="BA164" s="143"/>
      <c r="BB164" s="143"/>
      <c r="BC164" s="143"/>
      <c r="BD164" s="143">
        <f>BD163</f>
        <v>514.4</v>
      </c>
      <c r="BE164" s="143">
        <f>BE163</f>
        <v>514.4</v>
      </c>
      <c r="BF164" s="143">
        <f>BF163</f>
        <v>229.89999999999998</v>
      </c>
      <c r="BG164" s="143"/>
      <c r="BH164" s="143"/>
      <c r="BI164" s="143"/>
      <c r="BJ164" s="143"/>
      <c r="BK164" s="143"/>
      <c r="BL164" s="143">
        <f>BL163</f>
        <v>342.9</v>
      </c>
      <c r="BM164" s="143"/>
      <c r="BN164" s="143"/>
      <c r="BO164" s="143"/>
      <c r="BP164" s="143">
        <f>BP163</f>
        <v>185</v>
      </c>
      <c r="BQ164" s="143"/>
      <c r="BR164" s="143"/>
      <c r="BS164" s="143"/>
      <c r="BT164" s="143"/>
      <c r="BU164" s="143">
        <f>BU163</f>
        <v>527.9</v>
      </c>
      <c r="BV164" s="143">
        <f>BV163</f>
        <v>527.9</v>
      </c>
      <c r="BW164" s="143">
        <f>BW163</f>
        <v>239.10000000000002</v>
      </c>
      <c r="BX164" s="143">
        <f>BX163</f>
        <v>0</v>
      </c>
      <c r="BY164" s="207"/>
      <c r="BZ164" s="208"/>
      <c r="CA164" s="209"/>
      <c r="CB164" s="209"/>
      <c r="CC164" s="210"/>
    </row>
    <row r="165" spans="2:86" ht="12.75">
      <c r="B165" s="74" t="s">
        <v>52</v>
      </c>
      <c r="C165" s="367" t="s">
        <v>132</v>
      </c>
      <c r="D165" s="368"/>
      <c r="E165" s="368"/>
      <c r="F165" s="368"/>
      <c r="G165" s="368"/>
      <c r="H165" s="368"/>
      <c r="I165" s="368"/>
      <c r="J165" s="368"/>
      <c r="K165" s="368"/>
      <c r="L165" s="368"/>
      <c r="M165" s="368"/>
      <c r="N165" s="368"/>
      <c r="O165" s="368"/>
      <c r="P165" s="368"/>
      <c r="Q165" s="368"/>
      <c r="R165" s="368"/>
      <c r="S165" s="368"/>
      <c r="T165" s="368"/>
      <c r="U165" s="368"/>
      <c r="V165" s="368"/>
      <c r="W165" s="368"/>
      <c r="X165" s="368"/>
      <c r="Y165" s="368"/>
      <c r="Z165" s="368"/>
      <c r="AA165" s="368"/>
      <c r="AB165" s="368"/>
      <c r="AC165" s="368"/>
      <c r="AD165" s="368"/>
      <c r="AE165" s="368"/>
      <c r="AF165" s="368"/>
      <c r="AG165" s="368"/>
      <c r="AH165" s="368"/>
      <c r="AI165" s="368"/>
      <c r="AJ165" s="368"/>
      <c r="AK165" s="368"/>
      <c r="AL165" s="368"/>
      <c r="AM165" s="368"/>
      <c r="AN165" s="368"/>
      <c r="AO165" s="368"/>
      <c r="AP165" s="368"/>
      <c r="AQ165" s="368"/>
      <c r="AR165" s="368"/>
      <c r="AS165" s="368"/>
      <c r="AT165" s="368"/>
      <c r="AU165" s="368"/>
      <c r="AV165" s="368"/>
      <c r="AW165" s="368"/>
      <c r="AX165" s="368"/>
      <c r="AY165" s="368"/>
      <c r="AZ165" s="368"/>
      <c r="BA165" s="368"/>
      <c r="BB165" s="368"/>
      <c r="BC165" s="368"/>
      <c r="BD165" s="368"/>
      <c r="BE165" s="368"/>
      <c r="BF165" s="368"/>
      <c r="BG165" s="368"/>
      <c r="BH165" s="368"/>
      <c r="BI165" s="368"/>
      <c r="BJ165" s="368"/>
      <c r="BK165" s="368"/>
      <c r="BL165" s="368"/>
      <c r="BM165" s="368"/>
      <c r="BN165" s="368"/>
      <c r="BO165" s="368"/>
      <c r="BP165" s="368"/>
      <c r="BQ165" s="368"/>
      <c r="BR165" s="368"/>
      <c r="BS165" s="368"/>
      <c r="BT165" s="368"/>
      <c r="BU165" s="368"/>
      <c r="BV165" s="368"/>
      <c r="BW165" s="368"/>
      <c r="BX165" s="368"/>
      <c r="BY165" s="368"/>
      <c r="BZ165" s="368"/>
      <c r="CA165" s="369"/>
      <c r="CB165" s="369"/>
      <c r="CC165" s="370"/>
    </row>
    <row r="166" spans="2:86" ht="12.75" customHeight="1">
      <c r="B166" s="74" t="s">
        <v>52</v>
      </c>
      <c r="C166" s="15" t="s">
        <v>9</v>
      </c>
      <c r="D166" s="337" t="s">
        <v>155</v>
      </c>
      <c r="E166" s="344"/>
      <c r="F166" s="344"/>
      <c r="G166" s="344"/>
      <c r="H166" s="344"/>
      <c r="I166" s="344"/>
      <c r="J166" s="344"/>
      <c r="K166" s="344"/>
      <c r="L166" s="344"/>
      <c r="M166" s="344"/>
      <c r="N166" s="344"/>
      <c r="O166" s="344"/>
      <c r="P166" s="344"/>
      <c r="Q166" s="344"/>
      <c r="R166" s="344"/>
      <c r="S166" s="344"/>
      <c r="T166" s="344"/>
      <c r="U166" s="344"/>
      <c r="V166" s="344"/>
      <c r="W166" s="344"/>
      <c r="X166" s="344"/>
      <c r="Y166" s="344"/>
      <c r="Z166" s="344"/>
      <c r="AA166" s="344"/>
      <c r="AB166" s="344"/>
      <c r="AC166" s="344"/>
      <c r="AD166" s="344"/>
      <c r="AE166" s="344"/>
      <c r="AF166" s="344"/>
      <c r="AG166" s="344"/>
      <c r="AH166" s="344"/>
      <c r="AI166" s="344"/>
      <c r="AJ166" s="344"/>
      <c r="AK166" s="344"/>
      <c r="AL166" s="344"/>
      <c r="AM166" s="344"/>
      <c r="AN166" s="344"/>
      <c r="AO166" s="344"/>
      <c r="AP166" s="344"/>
      <c r="AQ166" s="344"/>
      <c r="AR166" s="344"/>
      <c r="AS166" s="344"/>
      <c r="AT166" s="344"/>
      <c r="AU166" s="344"/>
      <c r="AV166" s="344"/>
      <c r="AW166" s="344"/>
      <c r="AX166" s="344"/>
      <c r="AY166" s="344"/>
      <c r="AZ166" s="344"/>
      <c r="BA166" s="344"/>
      <c r="BB166" s="344"/>
      <c r="BC166" s="344"/>
      <c r="BD166" s="344"/>
      <c r="BE166" s="344"/>
      <c r="BF166" s="344"/>
      <c r="BG166" s="344"/>
      <c r="BH166" s="344"/>
      <c r="BI166" s="344"/>
      <c r="BJ166" s="344"/>
      <c r="BK166" s="344"/>
      <c r="BL166" s="344"/>
      <c r="BM166" s="344"/>
      <c r="BN166" s="344"/>
      <c r="BO166" s="344"/>
      <c r="BP166" s="344"/>
      <c r="BQ166" s="344"/>
      <c r="BR166" s="344"/>
      <c r="BS166" s="344"/>
      <c r="BT166" s="344"/>
      <c r="BU166" s="344"/>
      <c r="BV166" s="344"/>
      <c r="BW166" s="344"/>
      <c r="BX166" s="344"/>
      <c r="BY166" s="345"/>
      <c r="BZ166" s="345"/>
      <c r="CA166" s="345"/>
      <c r="CB166" s="345"/>
      <c r="CC166" s="346"/>
    </row>
    <row r="167" spans="2:86" ht="92.45" customHeight="1">
      <c r="B167" s="264" t="s">
        <v>52</v>
      </c>
      <c r="C167" s="257" t="s">
        <v>9</v>
      </c>
      <c r="D167" s="263" t="s">
        <v>9</v>
      </c>
      <c r="E167" s="268" t="s">
        <v>156</v>
      </c>
      <c r="F167" s="269" t="s">
        <v>67</v>
      </c>
      <c r="G167" s="270" t="s">
        <v>194</v>
      </c>
      <c r="H167" s="271" t="s">
        <v>195</v>
      </c>
      <c r="I167" s="154"/>
      <c r="J167" s="154"/>
      <c r="K167" s="155"/>
      <c r="L167" s="155"/>
      <c r="M167" s="155"/>
      <c r="N167" s="155">
        <v>76.5</v>
      </c>
      <c r="O167" s="155"/>
      <c r="P167" s="154"/>
      <c r="Q167" s="154">
        <v>7.2</v>
      </c>
      <c r="R167" s="154">
        <v>24</v>
      </c>
      <c r="S167" s="154"/>
      <c r="T167" s="154"/>
      <c r="U167" s="154"/>
      <c r="V167" s="154">
        <f>N167+Q167</f>
        <v>83.7</v>
      </c>
      <c r="W167" s="154">
        <f>V167</f>
        <v>83.7</v>
      </c>
      <c r="X167" s="154">
        <v>48.7</v>
      </c>
      <c r="Y167" s="154">
        <v>0</v>
      </c>
      <c r="Z167" s="154"/>
      <c r="AA167" s="154"/>
      <c r="AB167" s="154"/>
      <c r="AC167" s="154"/>
      <c r="AD167" s="154"/>
      <c r="AE167" s="154">
        <v>76.900000000000006</v>
      </c>
      <c r="AF167" s="154"/>
      <c r="AG167" s="154"/>
      <c r="AH167" s="154">
        <v>8</v>
      </c>
      <c r="AI167" s="154"/>
      <c r="AJ167" s="154"/>
      <c r="AK167" s="154"/>
      <c r="AL167" s="154"/>
      <c r="AM167" s="154">
        <f>AE167+AH167</f>
        <v>84.9</v>
      </c>
      <c r="AN167" s="154">
        <f>AM167</f>
        <v>84.9</v>
      </c>
      <c r="AO167" s="154">
        <v>54.1</v>
      </c>
      <c r="AP167" s="154">
        <v>0</v>
      </c>
      <c r="AQ167" s="154"/>
      <c r="AR167" s="154"/>
      <c r="AS167" s="154"/>
      <c r="AT167" s="154"/>
      <c r="AU167" s="154"/>
      <c r="AV167" s="154">
        <v>76.5</v>
      </c>
      <c r="AW167" s="154"/>
      <c r="AX167" s="154"/>
      <c r="AY167" s="154">
        <v>8</v>
      </c>
      <c r="AZ167" s="154"/>
      <c r="BA167" s="154"/>
      <c r="BB167" s="154"/>
      <c r="BC167" s="154"/>
      <c r="BD167" s="154">
        <f>AV167+AY167</f>
        <v>84.5</v>
      </c>
      <c r="BE167" s="154">
        <f>BD167</f>
        <v>84.5</v>
      </c>
      <c r="BF167" s="154">
        <v>66</v>
      </c>
      <c r="BG167" s="154">
        <v>0</v>
      </c>
      <c r="BH167" s="154"/>
      <c r="BI167" s="154"/>
      <c r="BJ167" s="154"/>
      <c r="BK167" s="154"/>
      <c r="BL167" s="154"/>
      <c r="BM167" s="154">
        <v>76.5</v>
      </c>
      <c r="BN167" s="154"/>
      <c r="BO167" s="154"/>
      <c r="BP167" s="154">
        <v>8</v>
      </c>
      <c r="BQ167" s="154"/>
      <c r="BR167" s="154"/>
      <c r="BS167" s="154"/>
      <c r="BT167" s="154"/>
      <c r="BU167" s="154">
        <f>BM167+BP167</f>
        <v>84.5</v>
      </c>
      <c r="BV167" s="154">
        <f>BU167</f>
        <v>84.5</v>
      </c>
      <c r="BW167" s="154">
        <v>66</v>
      </c>
      <c r="BX167" s="211">
        <v>0</v>
      </c>
      <c r="BY167" s="212" t="s">
        <v>196</v>
      </c>
      <c r="BZ167" s="156">
        <v>18000</v>
      </c>
      <c r="CA167" s="156">
        <v>10000</v>
      </c>
      <c r="CB167" s="156">
        <v>10000</v>
      </c>
      <c r="CC167" s="171">
        <v>10000</v>
      </c>
    </row>
    <row r="168" spans="2:86" ht="81" customHeight="1">
      <c r="B168" s="264"/>
      <c r="C168" s="257"/>
      <c r="D168" s="263"/>
      <c r="E168" s="268"/>
      <c r="F168" s="269"/>
      <c r="G168" s="270"/>
      <c r="H168" s="271"/>
      <c r="I168" s="117"/>
      <c r="J168" s="117"/>
      <c r="K168" s="153"/>
      <c r="L168" s="153"/>
      <c r="M168" s="153"/>
      <c r="N168" s="153"/>
      <c r="O168" s="153"/>
      <c r="P168" s="117"/>
      <c r="Q168" s="117"/>
      <c r="R168" s="117"/>
      <c r="S168" s="117"/>
      <c r="T168" s="117"/>
      <c r="U168" s="117"/>
      <c r="V168" s="117"/>
      <c r="W168" s="117"/>
      <c r="X168" s="117"/>
      <c r="Y168" s="117"/>
      <c r="Z168" s="117"/>
      <c r="AA168" s="117"/>
      <c r="AB168" s="117"/>
      <c r="AC168" s="117"/>
      <c r="AD168" s="117"/>
      <c r="AE168" s="117"/>
      <c r="AF168" s="117"/>
      <c r="AG168" s="117"/>
      <c r="AH168" s="117"/>
      <c r="AI168" s="117"/>
      <c r="AJ168" s="117"/>
      <c r="AK168" s="117"/>
      <c r="AL168" s="117"/>
      <c r="AM168" s="117"/>
      <c r="AN168" s="117"/>
      <c r="AO168" s="117"/>
      <c r="AP168" s="117"/>
      <c r="AQ168" s="117"/>
      <c r="AR168" s="117"/>
      <c r="AS168" s="117"/>
      <c r="AT168" s="117"/>
      <c r="AU168" s="117"/>
      <c r="AV168" s="117"/>
      <c r="AW168" s="117"/>
      <c r="AX168" s="117"/>
      <c r="AY168" s="117"/>
      <c r="AZ168" s="117"/>
      <c r="BA168" s="117"/>
      <c r="BB168" s="117"/>
      <c r="BC168" s="117"/>
      <c r="BD168" s="117"/>
      <c r="BE168" s="117"/>
      <c r="BF168" s="117"/>
      <c r="BG168" s="117"/>
      <c r="BH168" s="117"/>
      <c r="BI168" s="117"/>
      <c r="BJ168" s="117"/>
      <c r="BK168" s="117"/>
      <c r="BL168" s="117"/>
      <c r="BM168" s="117"/>
      <c r="BN168" s="117"/>
      <c r="BO168" s="117"/>
      <c r="BP168" s="117"/>
      <c r="BQ168" s="117"/>
      <c r="BR168" s="117"/>
      <c r="BS168" s="117"/>
      <c r="BT168" s="117"/>
      <c r="BU168" s="117"/>
      <c r="BV168" s="117"/>
      <c r="BW168" s="117"/>
      <c r="BX168" s="152"/>
      <c r="BY168" s="212" t="s">
        <v>197</v>
      </c>
      <c r="BZ168" s="156">
        <v>8000</v>
      </c>
      <c r="CA168" s="156">
        <v>5000</v>
      </c>
      <c r="CB168" s="156">
        <v>5000</v>
      </c>
      <c r="CC168" s="171">
        <v>5000</v>
      </c>
    </row>
    <row r="169" spans="2:86" ht="110.25" customHeight="1">
      <c r="B169" s="264"/>
      <c r="C169" s="257"/>
      <c r="D169" s="263"/>
      <c r="E169" s="268"/>
      <c r="F169" s="269"/>
      <c r="G169" s="270"/>
      <c r="H169" s="271"/>
      <c r="I169" s="117"/>
      <c r="J169" s="117"/>
      <c r="K169" s="153"/>
      <c r="L169" s="153"/>
      <c r="M169" s="153"/>
      <c r="N169" s="153"/>
      <c r="O169" s="153"/>
      <c r="P169" s="117"/>
      <c r="Q169" s="117"/>
      <c r="R169" s="117"/>
      <c r="S169" s="117"/>
      <c r="T169" s="117"/>
      <c r="U169" s="117"/>
      <c r="V169" s="117"/>
      <c r="W169" s="117"/>
      <c r="X169" s="117"/>
      <c r="Y169" s="117"/>
      <c r="Z169" s="117"/>
      <c r="AA169" s="117"/>
      <c r="AB169" s="117"/>
      <c r="AC169" s="117"/>
      <c r="AD169" s="117"/>
      <c r="AE169" s="117"/>
      <c r="AF169" s="117"/>
      <c r="AG169" s="117"/>
      <c r="AH169" s="117"/>
      <c r="AI169" s="117"/>
      <c r="AJ169" s="117"/>
      <c r="AK169" s="117"/>
      <c r="AL169" s="117"/>
      <c r="AM169" s="117"/>
      <c r="AN169" s="117"/>
      <c r="AO169" s="117"/>
      <c r="AP169" s="117"/>
      <c r="AQ169" s="117"/>
      <c r="AR169" s="117"/>
      <c r="AS169" s="117"/>
      <c r="AT169" s="117"/>
      <c r="AU169" s="117"/>
      <c r="AV169" s="117"/>
      <c r="AW169" s="117"/>
      <c r="AX169" s="117"/>
      <c r="AY169" s="117"/>
      <c r="AZ169" s="117"/>
      <c r="BA169" s="117"/>
      <c r="BB169" s="117"/>
      <c r="BC169" s="117"/>
      <c r="BD169" s="117"/>
      <c r="BE169" s="117"/>
      <c r="BF169" s="117"/>
      <c r="BG169" s="117"/>
      <c r="BH169" s="117"/>
      <c r="BI169" s="117"/>
      <c r="BJ169" s="117"/>
      <c r="BK169" s="117"/>
      <c r="BL169" s="117"/>
      <c r="BM169" s="117"/>
      <c r="BN169" s="117"/>
      <c r="BO169" s="117"/>
      <c r="BP169" s="117"/>
      <c r="BQ169" s="117"/>
      <c r="BR169" s="117"/>
      <c r="BS169" s="117"/>
      <c r="BT169" s="117"/>
      <c r="BU169" s="117"/>
      <c r="BV169" s="117"/>
      <c r="BW169" s="117"/>
      <c r="BX169" s="152"/>
      <c r="BY169" s="212" t="s">
        <v>199</v>
      </c>
      <c r="BZ169" s="126">
        <v>100</v>
      </c>
      <c r="CA169" s="126">
        <v>100</v>
      </c>
      <c r="CB169" s="126">
        <v>100</v>
      </c>
      <c r="CC169" s="161">
        <v>100</v>
      </c>
    </row>
    <row r="170" spans="2:86" ht="92.45" customHeight="1">
      <c r="B170" s="264"/>
      <c r="C170" s="257"/>
      <c r="D170" s="263"/>
      <c r="E170" s="268"/>
      <c r="F170" s="269"/>
      <c r="G170" s="270"/>
      <c r="H170" s="271"/>
      <c r="I170" s="117"/>
      <c r="J170" s="117"/>
      <c r="K170" s="117"/>
      <c r="L170" s="117"/>
      <c r="M170" s="117"/>
      <c r="N170" s="117"/>
      <c r="O170" s="117"/>
      <c r="P170" s="117"/>
      <c r="Q170" s="117"/>
      <c r="R170" s="117"/>
      <c r="S170" s="117"/>
      <c r="T170" s="117"/>
      <c r="U170" s="117"/>
      <c r="V170" s="117"/>
      <c r="W170" s="117"/>
      <c r="X170" s="117"/>
      <c r="Y170" s="117"/>
      <c r="Z170" s="117"/>
      <c r="AA170" s="117"/>
      <c r="AB170" s="117"/>
      <c r="AC170" s="117"/>
      <c r="AD170" s="117"/>
      <c r="AE170" s="117"/>
      <c r="AF170" s="117"/>
      <c r="AG170" s="117"/>
      <c r="AH170" s="117"/>
      <c r="AI170" s="117"/>
      <c r="AJ170" s="117"/>
      <c r="AK170" s="117"/>
      <c r="AL170" s="117"/>
      <c r="AM170" s="117"/>
      <c r="AN170" s="117"/>
      <c r="AO170" s="117"/>
      <c r="AP170" s="117"/>
      <c r="AQ170" s="117"/>
      <c r="AR170" s="117"/>
      <c r="AS170" s="117"/>
      <c r="AT170" s="117"/>
      <c r="AU170" s="117"/>
      <c r="AV170" s="117"/>
      <c r="AW170" s="117"/>
      <c r="AX170" s="117"/>
      <c r="AY170" s="117"/>
      <c r="AZ170" s="117"/>
      <c r="BA170" s="117"/>
      <c r="BB170" s="117"/>
      <c r="BC170" s="117"/>
      <c r="BD170" s="117"/>
      <c r="BE170" s="117"/>
      <c r="BF170" s="117"/>
      <c r="BG170" s="117"/>
      <c r="BH170" s="117"/>
      <c r="BI170" s="117"/>
      <c r="BJ170" s="117"/>
      <c r="BK170" s="117"/>
      <c r="BL170" s="117"/>
      <c r="BM170" s="117"/>
      <c r="BN170" s="117"/>
      <c r="BO170" s="117"/>
      <c r="BP170" s="117"/>
      <c r="BQ170" s="117"/>
      <c r="BR170" s="117"/>
      <c r="BS170" s="117"/>
      <c r="BT170" s="117"/>
      <c r="BU170" s="117"/>
      <c r="BV170" s="117"/>
      <c r="BW170" s="117"/>
      <c r="BX170" s="152"/>
      <c r="BY170" s="212" t="s">
        <v>198</v>
      </c>
      <c r="BZ170" s="126">
        <v>60</v>
      </c>
      <c r="CA170" s="126">
        <v>60</v>
      </c>
      <c r="CB170" s="126">
        <v>60</v>
      </c>
      <c r="CC170" s="161">
        <v>60</v>
      </c>
    </row>
    <row r="171" spans="2:86" ht="15.75" customHeight="1">
      <c r="B171" s="90" t="s">
        <v>52</v>
      </c>
      <c r="C171" s="157" t="s">
        <v>9</v>
      </c>
      <c r="D171" s="347" t="s">
        <v>133</v>
      </c>
      <c r="E171" s="348"/>
      <c r="F171" s="348"/>
      <c r="G171" s="348"/>
      <c r="H171" s="349"/>
      <c r="I171" s="88"/>
      <c r="J171" s="88"/>
      <c r="K171" s="88"/>
      <c r="L171" s="88"/>
      <c r="M171" s="88"/>
      <c r="N171" s="88">
        <f>N167</f>
        <v>76.5</v>
      </c>
      <c r="O171" s="88"/>
      <c r="P171" s="88"/>
      <c r="Q171" s="88">
        <f>Q167</f>
        <v>7.2</v>
      </c>
      <c r="R171" s="88">
        <f>R167</f>
        <v>24</v>
      </c>
      <c r="S171" s="88"/>
      <c r="T171" s="88"/>
      <c r="U171" s="88"/>
      <c r="V171" s="88">
        <f>V167</f>
        <v>83.7</v>
      </c>
      <c r="W171" s="88">
        <f>W167</f>
        <v>83.7</v>
      </c>
      <c r="X171" s="88">
        <f>X167</f>
        <v>48.7</v>
      </c>
      <c r="Y171" s="88">
        <f>Y167</f>
        <v>0</v>
      </c>
      <c r="Z171" s="88"/>
      <c r="AA171" s="88"/>
      <c r="AB171" s="88"/>
      <c r="AC171" s="88"/>
      <c r="AD171" s="88"/>
      <c r="AE171" s="88">
        <f>AE167</f>
        <v>76.900000000000006</v>
      </c>
      <c r="AF171" s="88"/>
      <c r="AG171" s="88"/>
      <c r="AH171" s="88">
        <f>AH167</f>
        <v>8</v>
      </c>
      <c r="AI171" s="88"/>
      <c r="AJ171" s="88"/>
      <c r="AK171" s="88"/>
      <c r="AL171" s="88"/>
      <c r="AM171" s="88">
        <f>AM167</f>
        <v>84.9</v>
      </c>
      <c r="AN171" s="88">
        <f>AN167</f>
        <v>84.9</v>
      </c>
      <c r="AO171" s="88">
        <f>AO167</f>
        <v>54.1</v>
      </c>
      <c r="AP171" s="88">
        <f>AP167</f>
        <v>0</v>
      </c>
      <c r="AQ171" s="88"/>
      <c r="AR171" s="88"/>
      <c r="AS171" s="88"/>
      <c r="AT171" s="88"/>
      <c r="AU171" s="88"/>
      <c r="AV171" s="88">
        <f>AV167</f>
        <v>76.5</v>
      </c>
      <c r="AW171" s="88"/>
      <c r="AX171" s="88"/>
      <c r="AY171" s="88">
        <f>AY167</f>
        <v>8</v>
      </c>
      <c r="AZ171" s="88"/>
      <c r="BA171" s="88"/>
      <c r="BB171" s="88"/>
      <c r="BC171" s="88"/>
      <c r="BD171" s="88">
        <f>BD167</f>
        <v>84.5</v>
      </c>
      <c r="BE171" s="88">
        <f>BE167</f>
        <v>84.5</v>
      </c>
      <c r="BF171" s="88">
        <f>BF167</f>
        <v>66</v>
      </c>
      <c r="BG171" s="88">
        <f>BG167</f>
        <v>0</v>
      </c>
      <c r="BH171" s="88"/>
      <c r="BI171" s="88"/>
      <c r="BJ171" s="88"/>
      <c r="BK171" s="88"/>
      <c r="BL171" s="88"/>
      <c r="BM171" s="88">
        <f>BM167</f>
        <v>76.5</v>
      </c>
      <c r="BN171" s="88"/>
      <c r="BO171" s="88"/>
      <c r="BP171" s="88">
        <f>BP167</f>
        <v>8</v>
      </c>
      <c r="BQ171" s="88"/>
      <c r="BR171" s="88"/>
      <c r="BS171" s="88"/>
      <c r="BT171" s="88"/>
      <c r="BU171" s="88">
        <f>BU167</f>
        <v>84.5</v>
      </c>
      <c r="BV171" s="88">
        <f>BV167</f>
        <v>84.5</v>
      </c>
      <c r="BW171" s="88">
        <f>BW167</f>
        <v>66</v>
      </c>
      <c r="BX171" s="108">
        <f>BX167</f>
        <v>0</v>
      </c>
      <c r="BY171" s="194"/>
      <c r="BZ171" s="134"/>
      <c r="CA171" s="134"/>
      <c r="CB171" s="134"/>
      <c r="CC171" s="162"/>
      <c r="CD171" s="109"/>
      <c r="CE171" s="109"/>
      <c r="CF171" s="109"/>
      <c r="CG171" s="109"/>
      <c r="CH171" s="107"/>
    </row>
    <row r="172" spans="2:86" ht="12.75">
      <c r="B172" s="27" t="s">
        <v>52</v>
      </c>
      <c r="C172" s="343" t="s">
        <v>138</v>
      </c>
      <c r="D172" s="343"/>
      <c r="E172" s="343"/>
      <c r="F172" s="343"/>
      <c r="G172" s="343"/>
      <c r="H172" s="343"/>
      <c r="I172" s="143"/>
      <c r="J172" s="143"/>
      <c r="K172" s="143"/>
      <c r="L172" s="143"/>
      <c r="M172" s="143"/>
      <c r="N172" s="143">
        <f>N171</f>
        <v>76.5</v>
      </c>
      <c r="O172" s="143"/>
      <c r="P172" s="143"/>
      <c r="Q172" s="143">
        <f>Q171</f>
        <v>7.2</v>
      </c>
      <c r="R172" s="143">
        <f>R171</f>
        <v>24</v>
      </c>
      <c r="S172" s="143"/>
      <c r="T172" s="143"/>
      <c r="U172" s="143"/>
      <c r="V172" s="143">
        <f>V171</f>
        <v>83.7</v>
      </c>
      <c r="W172" s="143">
        <f>W171</f>
        <v>83.7</v>
      </c>
      <c r="X172" s="143">
        <f>X171</f>
        <v>48.7</v>
      </c>
      <c r="Y172" s="143">
        <f>Y171</f>
        <v>0</v>
      </c>
      <c r="Z172" s="143"/>
      <c r="AA172" s="143"/>
      <c r="AB172" s="143"/>
      <c r="AC172" s="143"/>
      <c r="AD172" s="143"/>
      <c r="AE172" s="143">
        <f>AE171</f>
        <v>76.900000000000006</v>
      </c>
      <c r="AF172" s="143"/>
      <c r="AG172" s="143"/>
      <c r="AH172" s="143">
        <f>AH171</f>
        <v>8</v>
      </c>
      <c r="AI172" s="143"/>
      <c r="AJ172" s="143"/>
      <c r="AK172" s="143"/>
      <c r="AL172" s="143"/>
      <c r="AM172" s="143">
        <f>AM171</f>
        <v>84.9</v>
      </c>
      <c r="AN172" s="143">
        <f>AN171</f>
        <v>84.9</v>
      </c>
      <c r="AO172" s="143">
        <f>AO171</f>
        <v>54.1</v>
      </c>
      <c r="AP172" s="143">
        <f>AP171</f>
        <v>0</v>
      </c>
      <c r="AQ172" s="143"/>
      <c r="AR172" s="143"/>
      <c r="AS172" s="143"/>
      <c r="AT172" s="143"/>
      <c r="AU172" s="143"/>
      <c r="AV172" s="143">
        <f>AV171</f>
        <v>76.5</v>
      </c>
      <c r="AW172" s="143"/>
      <c r="AX172" s="143"/>
      <c r="AY172" s="143">
        <f>AY171</f>
        <v>8</v>
      </c>
      <c r="AZ172" s="143"/>
      <c r="BA172" s="143"/>
      <c r="BB172" s="143"/>
      <c r="BC172" s="143"/>
      <c r="BD172" s="143">
        <f>BD171</f>
        <v>84.5</v>
      </c>
      <c r="BE172" s="143">
        <f>BE171</f>
        <v>84.5</v>
      </c>
      <c r="BF172" s="143">
        <f>BF171</f>
        <v>66</v>
      </c>
      <c r="BG172" s="143">
        <f>BG171</f>
        <v>0</v>
      </c>
      <c r="BH172" s="143"/>
      <c r="BI172" s="143"/>
      <c r="BJ172" s="143"/>
      <c r="BK172" s="143"/>
      <c r="BL172" s="143"/>
      <c r="BM172" s="143">
        <f>BM171</f>
        <v>76.5</v>
      </c>
      <c r="BN172" s="143"/>
      <c r="BO172" s="143"/>
      <c r="BP172" s="143">
        <f>BP171</f>
        <v>8</v>
      </c>
      <c r="BQ172" s="143"/>
      <c r="BR172" s="143"/>
      <c r="BS172" s="143"/>
      <c r="BT172" s="143"/>
      <c r="BU172" s="143">
        <f>BU171</f>
        <v>84.5</v>
      </c>
      <c r="BV172" s="143">
        <f>BV171</f>
        <v>84.5</v>
      </c>
      <c r="BW172" s="143">
        <f>BW171</f>
        <v>66</v>
      </c>
      <c r="BX172" s="196">
        <f>BX171</f>
        <v>0</v>
      </c>
      <c r="BY172" s="37"/>
      <c r="BZ172" s="24"/>
      <c r="CA172" s="24"/>
      <c r="CB172" s="24"/>
      <c r="CC172" s="29"/>
    </row>
    <row r="173" spans="2:86" ht="12.75" thickBot="1">
      <c r="B173" s="48" t="s">
        <v>20</v>
      </c>
      <c r="C173" s="355" t="s">
        <v>200</v>
      </c>
      <c r="D173" s="355"/>
      <c r="E173" s="355"/>
      <c r="F173" s="355"/>
      <c r="G173" s="355"/>
      <c r="H173" s="355"/>
      <c r="I173" s="49">
        <f>I117+I140+I146+I164+I172</f>
        <v>3990.8</v>
      </c>
      <c r="J173" s="49"/>
      <c r="K173" s="49">
        <f t="shared" ref="K173:BU173" si="1">K117+K140+K146+K164+K172</f>
        <v>86.9</v>
      </c>
      <c r="L173" s="49"/>
      <c r="M173" s="49">
        <f t="shared" si="1"/>
        <v>2322.6</v>
      </c>
      <c r="N173" s="49">
        <f t="shared" si="1"/>
        <v>828.7</v>
      </c>
      <c r="O173" s="49">
        <f t="shared" si="1"/>
        <v>1223.7</v>
      </c>
      <c r="P173" s="49">
        <f t="shared" si="1"/>
        <v>8.6</v>
      </c>
      <c r="Q173" s="49">
        <f t="shared" si="1"/>
        <v>138.1</v>
      </c>
      <c r="R173" s="49">
        <f t="shared" si="1"/>
        <v>24</v>
      </c>
      <c r="S173" s="49"/>
      <c r="T173" s="49"/>
      <c r="U173" s="49"/>
      <c r="V173" s="49">
        <f t="shared" si="1"/>
        <v>4608.5999999999995</v>
      </c>
      <c r="W173" s="49">
        <f t="shared" si="1"/>
        <v>4521.6999999999989</v>
      </c>
      <c r="X173" s="49">
        <f t="shared" si="1"/>
        <v>452.7</v>
      </c>
      <c r="Y173" s="49">
        <f t="shared" si="1"/>
        <v>86.9</v>
      </c>
      <c r="Z173" s="49">
        <f t="shared" si="1"/>
        <v>4201</v>
      </c>
      <c r="AA173" s="49"/>
      <c r="AB173" s="49">
        <f t="shared" si="1"/>
        <v>30</v>
      </c>
      <c r="AC173" s="49"/>
      <c r="AD173" s="49">
        <f t="shared" si="1"/>
        <v>3159.5000000000005</v>
      </c>
      <c r="AE173" s="49">
        <f t="shared" si="1"/>
        <v>843.4</v>
      </c>
      <c r="AF173" s="49">
        <f t="shared" si="1"/>
        <v>781</v>
      </c>
      <c r="AG173" s="49">
        <f t="shared" si="1"/>
        <v>8.6</v>
      </c>
      <c r="AH173" s="49">
        <f t="shared" si="1"/>
        <v>173</v>
      </c>
      <c r="AI173" s="49"/>
      <c r="AJ173" s="49"/>
      <c r="AK173" s="49"/>
      <c r="AL173" s="49"/>
      <c r="AM173" s="49">
        <f t="shared" si="1"/>
        <v>4995.5</v>
      </c>
      <c r="AN173" s="49">
        <f t="shared" si="1"/>
        <v>4965.5</v>
      </c>
      <c r="AO173" s="49">
        <f t="shared" si="1"/>
        <v>488.8</v>
      </c>
      <c r="AP173" s="49">
        <f t="shared" si="1"/>
        <v>30</v>
      </c>
      <c r="AQ173" s="49">
        <f t="shared" si="1"/>
        <v>4232</v>
      </c>
      <c r="AR173" s="49"/>
      <c r="AS173" s="49"/>
      <c r="AT173" s="49"/>
      <c r="AU173" s="49">
        <f t="shared" si="1"/>
        <v>3439.3</v>
      </c>
      <c r="AV173" s="49">
        <f t="shared" si="1"/>
        <v>846.10000000000014</v>
      </c>
      <c r="AW173" s="49">
        <f t="shared" si="1"/>
        <v>781</v>
      </c>
      <c r="AX173" s="49">
        <f t="shared" si="1"/>
        <v>8.6</v>
      </c>
      <c r="AY173" s="49">
        <f t="shared" si="1"/>
        <v>193</v>
      </c>
      <c r="AZ173" s="49"/>
      <c r="BA173" s="49"/>
      <c r="BB173" s="49"/>
      <c r="BC173" s="49"/>
      <c r="BD173" s="49">
        <f t="shared" si="1"/>
        <v>5019.4000000000005</v>
      </c>
      <c r="BE173" s="49">
        <f t="shared" si="1"/>
        <v>5005</v>
      </c>
      <c r="BF173" s="49">
        <f t="shared" si="1"/>
        <v>533.79999999999995</v>
      </c>
      <c r="BG173" s="49">
        <f t="shared" si="1"/>
        <v>0</v>
      </c>
      <c r="BH173" s="49">
        <f t="shared" si="1"/>
        <v>4232</v>
      </c>
      <c r="BI173" s="49"/>
      <c r="BJ173" s="49"/>
      <c r="BK173" s="49"/>
      <c r="BL173" s="49">
        <f t="shared" si="1"/>
        <v>3452.8</v>
      </c>
      <c r="BM173" s="49">
        <f t="shared" si="1"/>
        <v>846.10000000000014</v>
      </c>
      <c r="BN173" s="49">
        <f t="shared" si="1"/>
        <v>781</v>
      </c>
      <c r="BO173" s="49">
        <f t="shared" si="1"/>
        <v>8.6</v>
      </c>
      <c r="BP173" s="49">
        <f t="shared" si="1"/>
        <v>193</v>
      </c>
      <c r="BQ173" s="49"/>
      <c r="BR173" s="49"/>
      <c r="BS173" s="49"/>
      <c r="BT173" s="49"/>
      <c r="BU173" s="49">
        <f t="shared" si="1"/>
        <v>5281.5</v>
      </c>
      <c r="BV173" s="49">
        <f>BV117+BV140+BV146+BV164+BV172</f>
        <v>5281.5</v>
      </c>
      <c r="BW173" s="49">
        <f>BW117+BW140+BW146+BW164+BW172</f>
        <v>542.79999999999995</v>
      </c>
      <c r="BX173" s="49">
        <f>BX117+BX140+BX146+BX164+BX172</f>
        <v>0</v>
      </c>
      <c r="BY173" s="50"/>
      <c r="BZ173" s="49"/>
      <c r="CA173" s="49"/>
      <c r="CB173" s="49"/>
      <c r="CC173" s="51"/>
    </row>
  </sheetData>
  <sheetProtection selectLockedCells="1" selectUnlockedCells="1"/>
  <mergeCells count="249">
    <mergeCell ref="G16:G17"/>
    <mergeCell ref="H16:H17"/>
    <mergeCell ref="F18:F19"/>
    <mergeCell ref="G18:G19"/>
    <mergeCell ref="D20:H20"/>
    <mergeCell ref="D28:BX28"/>
    <mergeCell ref="D163:H163"/>
    <mergeCell ref="H143:H144"/>
    <mergeCell ref="C173:H173"/>
    <mergeCell ref="C172:H172"/>
    <mergeCell ref="G149:G155"/>
    <mergeCell ref="H149:H155"/>
    <mergeCell ref="G143:G144"/>
    <mergeCell ref="F143:F144"/>
    <mergeCell ref="E143:E144"/>
    <mergeCell ref="D143:D144"/>
    <mergeCell ref="D124:H124"/>
    <mergeCell ref="D125:CB125"/>
    <mergeCell ref="D137:CC137"/>
    <mergeCell ref="C165:CC165"/>
    <mergeCell ref="D134:CC134"/>
    <mergeCell ref="C140:H140"/>
    <mergeCell ref="D142:BY142"/>
    <mergeCell ref="D145:H145"/>
    <mergeCell ref="D171:H171"/>
    <mergeCell ref="H41:H42"/>
    <mergeCell ref="C41:C42"/>
    <mergeCell ref="G45:G46"/>
    <mergeCell ref="D47:H47"/>
    <mergeCell ref="B16:B17"/>
    <mergeCell ref="C16:C17"/>
    <mergeCell ref="D16:D17"/>
    <mergeCell ref="E16:E17"/>
    <mergeCell ref="F16:F17"/>
    <mergeCell ref="D27:H27"/>
    <mergeCell ref="C18:C19"/>
    <mergeCell ref="D18:D19"/>
    <mergeCell ref="H18:H19"/>
    <mergeCell ref="D21:BX21"/>
    <mergeCell ref="B41:B42"/>
    <mergeCell ref="D39:BX39"/>
    <mergeCell ref="B18:B19"/>
    <mergeCell ref="D41:D42"/>
    <mergeCell ref="E18:E19"/>
    <mergeCell ref="C146:H146"/>
    <mergeCell ref="D131:CC131"/>
    <mergeCell ref="D133:H133"/>
    <mergeCell ref="D136:H136"/>
    <mergeCell ref="F41:F42"/>
    <mergeCell ref="G41:G42"/>
    <mergeCell ref="E41:E42"/>
    <mergeCell ref="F45:F46"/>
    <mergeCell ref="C45:C46"/>
    <mergeCell ref="D45:D46"/>
    <mergeCell ref="E45:E46"/>
    <mergeCell ref="D38:H38"/>
    <mergeCell ref="D32:H32"/>
    <mergeCell ref="D33:BX33"/>
    <mergeCell ref="B67:B68"/>
    <mergeCell ref="B65:B66"/>
    <mergeCell ref="C65:C66"/>
    <mergeCell ref="D65:D66"/>
    <mergeCell ref="E65:E66"/>
    <mergeCell ref="C67:C68"/>
    <mergeCell ref="B45:B46"/>
    <mergeCell ref="D53:H53"/>
    <mergeCell ref="H45:H46"/>
    <mergeCell ref="D48:BX48"/>
    <mergeCell ref="G56:G58"/>
    <mergeCell ref="H56:H58"/>
    <mergeCell ref="D54:BX54"/>
    <mergeCell ref="F56:F58"/>
    <mergeCell ref="E56:E58"/>
    <mergeCell ref="B56:B58"/>
    <mergeCell ref="G63:G64"/>
    <mergeCell ref="H63:H64"/>
    <mergeCell ref="E63:E64"/>
    <mergeCell ref="F63:F64"/>
    <mergeCell ref="D56:D58"/>
    <mergeCell ref="C63:C64"/>
    <mergeCell ref="D63:D64"/>
    <mergeCell ref="C56:C58"/>
    <mergeCell ref="B63:B64"/>
    <mergeCell ref="D61:BX61"/>
    <mergeCell ref="D60:H60"/>
    <mergeCell ref="D70:BX70"/>
    <mergeCell ref="G67:G68"/>
    <mergeCell ref="H67:H68"/>
    <mergeCell ref="D67:D68"/>
    <mergeCell ref="E67:E68"/>
    <mergeCell ref="D69:H69"/>
    <mergeCell ref="F67:F68"/>
    <mergeCell ref="F65:F66"/>
    <mergeCell ref="G65:G66"/>
    <mergeCell ref="H65:H66"/>
    <mergeCell ref="B72:B73"/>
    <mergeCell ref="C72:C73"/>
    <mergeCell ref="D78:BX78"/>
    <mergeCell ref="B84:B85"/>
    <mergeCell ref="C84:C85"/>
    <mergeCell ref="D84:D85"/>
    <mergeCell ref="E84:E85"/>
    <mergeCell ref="H84:H85"/>
    <mergeCell ref="D81:H81"/>
    <mergeCell ref="D82:BX82"/>
    <mergeCell ref="B74:B76"/>
    <mergeCell ref="C74:C76"/>
    <mergeCell ref="D74:D76"/>
    <mergeCell ref="E74:E76"/>
    <mergeCell ref="F74:F76"/>
    <mergeCell ref="G74:G76"/>
    <mergeCell ref="H72:H73"/>
    <mergeCell ref="D72:D73"/>
    <mergeCell ref="E72:E73"/>
    <mergeCell ref="F72:F73"/>
    <mergeCell ref="G72:G73"/>
    <mergeCell ref="D77:H77"/>
    <mergeCell ref="H74:H76"/>
    <mergeCell ref="H91:H92"/>
    <mergeCell ref="H93:H94"/>
    <mergeCell ref="F93:F94"/>
    <mergeCell ref="G93:G94"/>
    <mergeCell ref="D86:H86"/>
    <mergeCell ref="D89:H89"/>
    <mergeCell ref="D90:BX90"/>
    <mergeCell ref="F84:F85"/>
    <mergeCell ref="G84:G85"/>
    <mergeCell ref="D87:BX87"/>
    <mergeCell ref="B2:CC2"/>
    <mergeCell ref="CB3:CC3"/>
    <mergeCell ref="Z10:AC10"/>
    <mergeCell ref="B8:B11"/>
    <mergeCell ref="AQ9:BC9"/>
    <mergeCell ref="E8:E11"/>
    <mergeCell ref="BZ9:CC9"/>
    <mergeCell ref="BY8:CC8"/>
    <mergeCell ref="W10:X10"/>
    <mergeCell ref="AJ10:AL10"/>
    <mergeCell ref="AM10:AM11"/>
    <mergeCell ref="M10:Q10"/>
    <mergeCell ref="R10:R11"/>
    <mergeCell ref="Y10:Y11"/>
    <mergeCell ref="AQ8:BG8"/>
    <mergeCell ref="F8:F11"/>
    <mergeCell ref="AN10:AO10"/>
    <mergeCell ref="S10:U10"/>
    <mergeCell ref="D8:D11"/>
    <mergeCell ref="BG10:BG11"/>
    <mergeCell ref="B4:AQ4"/>
    <mergeCell ref="AI10:AI11"/>
    <mergeCell ref="BX10:BX11"/>
    <mergeCell ref="BU9:BX9"/>
    <mergeCell ref="BE10:BF10"/>
    <mergeCell ref="BQ10:BQ11"/>
    <mergeCell ref="BL10:BP10"/>
    <mergeCell ref="BD9:BG9"/>
    <mergeCell ref="H8:H11"/>
    <mergeCell ref="I8:Y8"/>
    <mergeCell ref="BH9:BT9"/>
    <mergeCell ref="I9:U9"/>
    <mergeCell ref="AM9:AP9"/>
    <mergeCell ref="AZ10:AZ11"/>
    <mergeCell ref="AQ10:AT10"/>
    <mergeCell ref="BD10:BD11"/>
    <mergeCell ref="BV10:BW10"/>
    <mergeCell ref="V10:V11"/>
    <mergeCell ref="Z8:AP8"/>
    <mergeCell ref="AU10:AY10"/>
    <mergeCell ref="A7:CC7"/>
    <mergeCell ref="V9:Y9"/>
    <mergeCell ref="Z9:AL9"/>
    <mergeCell ref="BH8:BX8"/>
    <mergeCell ref="BA10:BC10"/>
    <mergeCell ref="C8:C11"/>
    <mergeCell ref="BR10:BT10"/>
    <mergeCell ref="CD7:CD15"/>
    <mergeCell ref="A8:A15"/>
    <mergeCell ref="BY9:BY10"/>
    <mergeCell ref="AD10:AH10"/>
    <mergeCell ref="I10:L10"/>
    <mergeCell ref="D14:BX14"/>
    <mergeCell ref="BH10:BK10"/>
    <mergeCell ref="AP10:AP11"/>
    <mergeCell ref="BU10:BU11"/>
    <mergeCell ref="G8:G11"/>
    <mergeCell ref="C13:BX13"/>
    <mergeCell ref="B12:BX12"/>
    <mergeCell ref="B149:B155"/>
    <mergeCell ref="C149:C155"/>
    <mergeCell ref="D149:D155"/>
    <mergeCell ref="E149:E155"/>
    <mergeCell ref="C156:C162"/>
    <mergeCell ref="F149:F155"/>
    <mergeCell ref="D102:H102"/>
    <mergeCell ref="D110:BX110"/>
    <mergeCell ref="D113:H113"/>
    <mergeCell ref="C117:H117"/>
    <mergeCell ref="D139:H139"/>
    <mergeCell ref="C147:CC147"/>
    <mergeCell ref="D148:CC148"/>
    <mergeCell ref="D114:BX114"/>
    <mergeCell ref="D116:H116"/>
    <mergeCell ref="D128:CB128"/>
    <mergeCell ref="D127:H127"/>
    <mergeCell ref="D130:H130"/>
    <mergeCell ref="D103:BX103"/>
    <mergeCell ref="C118:CC118"/>
    <mergeCell ref="D119:BX119"/>
    <mergeCell ref="D121:H121"/>
    <mergeCell ref="D122:CB122"/>
    <mergeCell ref="D167:D170"/>
    <mergeCell ref="C167:C170"/>
    <mergeCell ref="B167:B170"/>
    <mergeCell ref="H156:H162"/>
    <mergeCell ref="E167:E170"/>
    <mergeCell ref="F167:F170"/>
    <mergeCell ref="G167:G170"/>
    <mergeCell ref="H167:H170"/>
    <mergeCell ref="B156:B162"/>
    <mergeCell ref="D156:D162"/>
    <mergeCell ref="E156:E162"/>
    <mergeCell ref="F156:F162"/>
    <mergeCell ref="G156:G162"/>
    <mergeCell ref="C164:H164"/>
    <mergeCell ref="D166:CC166"/>
    <mergeCell ref="C143:C144"/>
    <mergeCell ref="B51:B52"/>
    <mergeCell ref="H51:H52"/>
    <mergeCell ref="G51:G52"/>
    <mergeCell ref="F51:F52"/>
    <mergeCell ref="E51:E52"/>
    <mergeCell ref="D51:D52"/>
    <mergeCell ref="C51:C52"/>
    <mergeCell ref="D109:H109"/>
    <mergeCell ref="D100:BX100"/>
    <mergeCell ref="B143:B144"/>
    <mergeCell ref="D96:H96"/>
    <mergeCell ref="D99:H99"/>
    <mergeCell ref="D97:BX97"/>
    <mergeCell ref="B91:B92"/>
    <mergeCell ref="C91:C92"/>
    <mergeCell ref="B93:B94"/>
    <mergeCell ref="C93:C94"/>
    <mergeCell ref="D93:D94"/>
    <mergeCell ref="E93:E94"/>
    <mergeCell ref="D91:D92"/>
    <mergeCell ref="E91:E92"/>
    <mergeCell ref="F91:F92"/>
    <mergeCell ref="G91:G92"/>
  </mergeCells>
  <phoneticPr fontId="19" type="noConversion"/>
  <pageMargins left="1.1811023622047245" right="0.43307086614173229" top="0.74803149606299213" bottom="0.74803149606299213" header="0.51181102362204722" footer="0.51181102362204722"/>
  <pageSetup paperSize="8" scale="40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9" sqref="C19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Įvardinti diapazonai</vt:lpstr>
      </vt:variant>
      <vt:variant>
        <vt:i4>2</vt:i4>
      </vt:variant>
    </vt:vector>
  </HeadingPairs>
  <TitlesOfParts>
    <vt:vector size="4" baseType="lpstr">
      <vt:lpstr>1 lentele tūkst.Eur</vt:lpstr>
      <vt:lpstr>Lapas1</vt:lpstr>
      <vt:lpstr>'1 lentele tūkst.Eur'!Print_Area</vt:lpstr>
      <vt:lpstr>'1 lentele tūkst.Eur'!Print_Titles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2016-01-25T06:47:44Z</cp:lastPrinted>
  <dcterms:created xsi:type="dcterms:W3CDTF">2012-09-04T10:49:59Z</dcterms:created>
  <dcterms:modified xsi:type="dcterms:W3CDTF">2017-03-24T07:50:30Z</dcterms:modified>
</cp:coreProperties>
</file>